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NA芯片开发\Epitranscriptome\分析软件\"/>
    </mc:Choice>
  </mc:AlternateContent>
  <bookViews>
    <workbookView xWindow="0" yWindow="0" windowWidth="20760" windowHeight="11340" tabRatio="788" activeTab="1"/>
  </bookViews>
  <sheets>
    <sheet name="Instructions" sheetId="14" r:id="rId1"/>
    <sheet name="Transcript table" sheetId="13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genes'!$A$2:$J$2</definedName>
    <definedName name="_xlnm._FilterDatabase" localSheetId="1" hidden="1">'Transcript table'!$A$1:$D$391</definedName>
  </definedNames>
  <calcPr calcId="152511"/>
</workbook>
</file>

<file path=xl/calcChain.xml><?xml version="1.0" encoding="utf-8"?>
<calcChain xmlns="http://schemas.openxmlformats.org/spreadsheetml/2006/main">
  <c r="AB25" i="4" l="1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A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D25" i="4"/>
  <c r="A93" i="2" l="1"/>
  <c r="A94" i="2"/>
  <c r="A95" i="2"/>
  <c r="A96" i="2"/>
  <c r="A97" i="2"/>
  <c r="A98" i="2"/>
  <c r="C4" i="4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J95" i="8" l="1"/>
  <c r="K95" i="8"/>
  <c r="J96" i="8"/>
  <c r="K96" i="8"/>
  <c r="K95" i="9"/>
  <c r="L95" i="9"/>
  <c r="K96" i="9"/>
  <c r="L96" i="9"/>
  <c r="AW4" i="4" l="1"/>
  <c r="AW5" i="4"/>
  <c r="L8" i="4"/>
  <c r="A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1" i="6" s="1"/>
  <c r="A92" i="2"/>
  <c r="A92" i="6" s="1"/>
  <c r="A3" i="2"/>
  <c r="D21" i="4" l="1"/>
  <c r="AA21" i="4"/>
  <c r="AC21" i="4"/>
  <c r="V22" i="4"/>
  <c r="J22" i="4"/>
  <c r="V21" i="4"/>
  <c r="J21" i="4"/>
  <c r="AS22" i="4"/>
  <c r="AK22" i="4"/>
  <c r="AC22" i="4"/>
  <c r="AG21" i="4"/>
  <c r="Z4" i="4"/>
  <c r="W22" i="4"/>
  <c r="S22" i="4"/>
  <c r="O22" i="4"/>
  <c r="K22" i="4"/>
  <c r="G22" i="4"/>
  <c r="W21" i="4"/>
  <c r="S21" i="4"/>
  <c r="O21" i="4"/>
  <c r="K21" i="4"/>
  <c r="G21" i="4"/>
  <c r="AT22" i="4"/>
  <c r="AP22" i="4"/>
  <c r="AL22" i="4"/>
  <c r="AH22" i="4"/>
  <c r="AD22" i="4"/>
  <c r="AT21" i="4"/>
  <c r="AP21" i="4"/>
  <c r="AL21" i="4"/>
  <c r="AH21" i="4"/>
  <c r="AD21" i="4"/>
  <c r="N22" i="4"/>
  <c r="N21" i="4"/>
  <c r="AO21" i="4"/>
  <c r="C6" i="4"/>
  <c r="Z6" i="4" s="1"/>
  <c r="C22" i="4"/>
  <c r="Z22" i="4" s="1"/>
  <c r="U22" i="4"/>
  <c r="Q22" i="4"/>
  <c r="M22" i="4"/>
  <c r="I22" i="4"/>
  <c r="E22" i="4"/>
  <c r="U21" i="4"/>
  <c r="Q21" i="4"/>
  <c r="M21" i="4"/>
  <c r="I21" i="4"/>
  <c r="E21" i="4"/>
  <c r="AR22" i="4"/>
  <c r="AN22" i="4"/>
  <c r="AJ22" i="4"/>
  <c r="AF22" i="4"/>
  <c r="AB22" i="4"/>
  <c r="AR21" i="4"/>
  <c r="AN21" i="4"/>
  <c r="AJ21" i="4"/>
  <c r="AF21" i="4"/>
  <c r="AB21" i="4"/>
  <c r="C7" i="4"/>
  <c r="Z7" i="4" s="1"/>
  <c r="R22" i="4"/>
  <c r="F22" i="4"/>
  <c r="R21" i="4"/>
  <c r="F21" i="4"/>
  <c r="AO22" i="4"/>
  <c r="AG22" i="4"/>
  <c r="AS21" i="4"/>
  <c r="AK21" i="4"/>
  <c r="C5" i="4"/>
  <c r="Z5" i="4" s="1"/>
  <c r="C21" i="4"/>
  <c r="Z21" i="4" s="1"/>
  <c r="T22" i="4"/>
  <c r="P22" i="4"/>
  <c r="L22" i="4"/>
  <c r="H22" i="4"/>
  <c r="D22" i="4"/>
  <c r="T21" i="4"/>
  <c r="P21" i="4"/>
  <c r="L21" i="4"/>
  <c r="H21" i="4"/>
  <c r="AQ22" i="4"/>
  <c r="AM22" i="4"/>
  <c r="AI22" i="4"/>
  <c r="AE22" i="4"/>
  <c r="AA22" i="4"/>
  <c r="AQ21" i="4"/>
  <c r="AM21" i="4"/>
  <c r="AI21" i="4"/>
  <c r="AE21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AB72" i="5"/>
  <c r="AC72" i="5"/>
  <c r="AD72" i="5"/>
  <c r="AE72" i="5"/>
  <c r="AF72" i="5"/>
  <c r="AG72" i="5"/>
  <c r="AH72" i="5"/>
  <c r="AI72" i="5"/>
  <c r="AJ72" i="5"/>
  <c r="AK72" i="5"/>
  <c r="AL72" i="5"/>
  <c r="AM72" i="5"/>
  <c r="AN72" i="5"/>
  <c r="AO72" i="5"/>
  <c r="AP72" i="5"/>
  <c r="AQ72" i="5"/>
  <c r="AR72" i="5"/>
  <c r="AB73" i="5"/>
  <c r="AC73" i="5"/>
  <c r="AD73" i="5"/>
  <c r="AE73" i="5"/>
  <c r="AF73" i="5"/>
  <c r="AG73" i="5"/>
  <c r="AH73" i="5"/>
  <c r="AI73" i="5"/>
  <c r="AJ73" i="5"/>
  <c r="AK73" i="5"/>
  <c r="AL73" i="5"/>
  <c r="AM73" i="5"/>
  <c r="AN73" i="5"/>
  <c r="AO73" i="5"/>
  <c r="AP73" i="5"/>
  <c r="AQ73" i="5"/>
  <c r="AR73" i="5"/>
  <c r="AB74" i="5"/>
  <c r="AC74" i="5"/>
  <c r="AD74" i="5"/>
  <c r="AE74" i="5"/>
  <c r="AF74" i="5"/>
  <c r="AG74" i="5"/>
  <c r="AH74" i="5"/>
  <c r="AI74" i="5"/>
  <c r="AJ74" i="5"/>
  <c r="AK74" i="5"/>
  <c r="AL74" i="5"/>
  <c r="AM74" i="5"/>
  <c r="AN74" i="5"/>
  <c r="AO74" i="5"/>
  <c r="AP74" i="5"/>
  <c r="AQ74" i="5"/>
  <c r="AR74" i="5"/>
  <c r="AB75" i="5"/>
  <c r="AC75" i="5"/>
  <c r="AD75" i="5"/>
  <c r="AE75" i="5"/>
  <c r="AF75" i="5"/>
  <c r="AG75" i="5"/>
  <c r="AH75" i="5"/>
  <c r="AI75" i="5"/>
  <c r="AJ75" i="5"/>
  <c r="AK75" i="5"/>
  <c r="AL75" i="5"/>
  <c r="AM75" i="5"/>
  <c r="AN75" i="5"/>
  <c r="AO75" i="5"/>
  <c r="AP75" i="5"/>
  <c r="AQ75" i="5"/>
  <c r="AR75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O77" i="5"/>
  <c r="AP77" i="5"/>
  <c r="AQ77" i="5"/>
  <c r="AR77" i="5"/>
  <c r="AB78" i="5"/>
  <c r="AC78" i="5"/>
  <c r="AD78" i="5"/>
  <c r="AE78" i="5"/>
  <c r="AF78" i="5"/>
  <c r="AG78" i="5"/>
  <c r="AH78" i="5"/>
  <c r="AI78" i="5"/>
  <c r="AJ78" i="5"/>
  <c r="AK78" i="5"/>
  <c r="AL78" i="5"/>
  <c r="AM78" i="5"/>
  <c r="AN78" i="5"/>
  <c r="AO78" i="5"/>
  <c r="AP78" i="5"/>
  <c r="AQ78" i="5"/>
  <c r="AR78" i="5"/>
  <c r="AB79" i="5"/>
  <c r="AC79" i="5"/>
  <c r="AD79" i="5"/>
  <c r="AE79" i="5"/>
  <c r="AF79" i="5"/>
  <c r="AG79" i="5"/>
  <c r="AH79" i="5"/>
  <c r="AI79" i="5"/>
  <c r="AJ79" i="5"/>
  <c r="AK79" i="5"/>
  <c r="AL79" i="5"/>
  <c r="AM79" i="5"/>
  <c r="AN79" i="5"/>
  <c r="AO79" i="5"/>
  <c r="AP79" i="5"/>
  <c r="AQ79" i="5"/>
  <c r="AR79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AB81" i="5"/>
  <c r="AC81" i="5"/>
  <c r="AD81" i="5"/>
  <c r="AE81" i="5"/>
  <c r="AF81" i="5"/>
  <c r="AG81" i="5"/>
  <c r="AH81" i="5"/>
  <c r="AI81" i="5"/>
  <c r="AJ81" i="5"/>
  <c r="AK81" i="5"/>
  <c r="AL81" i="5"/>
  <c r="AM81" i="5"/>
  <c r="AN81" i="5"/>
  <c r="AO81" i="5"/>
  <c r="AP81" i="5"/>
  <c r="AQ81" i="5"/>
  <c r="AR81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B83" i="5"/>
  <c r="AC83" i="5"/>
  <c r="AD83" i="5"/>
  <c r="AE83" i="5"/>
  <c r="AF83" i="5"/>
  <c r="AG83" i="5"/>
  <c r="AH83" i="5"/>
  <c r="AI83" i="5"/>
  <c r="AJ83" i="5"/>
  <c r="AK83" i="5"/>
  <c r="AL83" i="5"/>
  <c r="AM83" i="5"/>
  <c r="AN83" i="5"/>
  <c r="AO83" i="5"/>
  <c r="AP83" i="5"/>
  <c r="AQ83" i="5"/>
  <c r="AR83" i="5"/>
  <c r="AB84" i="5"/>
  <c r="AC84" i="5"/>
  <c r="AD84" i="5"/>
  <c r="AE84" i="5"/>
  <c r="AF84" i="5"/>
  <c r="AG84" i="5"/>
  <c r="AH84" i="5"/>
  <c r="AI84" i="5"/>
  <c r="AJ84" i="5"/>
  <c r="AK84" i="5"/>
  <c r="AL84" i="5"/>
  <c r="AM84" i="5"/>
  <c r="AN84" i="5"/>
  <c r="AO84" i="5"/>
  <c r="AP84" i="5"/>
  <c r="AQ84" i="5"/>
  <c r="AR84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AB86" i="5"/>
  <c r="AC86" i="5"/>
  <c r="AD86" i="5"/>
  <c r="AE86" i="5"/>
  <c r="AF86" i="5"/>
  <c r="AG86" i="5"/>
  <c r="AH86" i="5"/>
  <c r="AI86" i="5"/>
  <c r="AJ86" i="5"/>
  <c r="AK86" i="5"/>
  <c r="AL86" i="5"/>
  <c r="AM86" i="5"/>
  <c r="AN86" i="5"/>
  <c r="AO86" i="5"/>
  <c r="AP86" i="5"/>
  <c r="AQ86" i="5"/>
  <c r="AR86" i="5"/>
  <c r="AB87" i="5"/>
  <c r="AC87" i="5"/>
  <c r="AD87" i="5"/>
  <c r="AE87" i="5"/>
  <c r="AF87" i="5"/>
  <c r="AG87" i="5"/>
  <c r="AH87" i="5"/>
  <c r="AI87" i="5"/>
  <c r="AJ87" i="5"/>
  <c r="AK87" i="5"/>
  <c r="AL87" i="5"/>
  <c r="AM87" i="5"/>
  <c r="AN87" i="5"/>
  <c r="AO87" i="5"/>
  <c r="AP87" i="5"/>
  <c r="AQ87" i="5"/>
  <c r="AR87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AB89" i="5"/>
  <c r="AC89" i="5"/>
  <c r="AD89" i="5"/>
  <c r="AE89" i="5"/>
  <c r="AF89" i="5"/>
  <c r="AG89" i="5"/>
  <c r="AH89" i="5"/>
  <c r="AI89" i="5"/>
  <c r="AJ89" i="5"/>
  <c r="AK89" i="5"/>
  <c r="AL89" i="5"/>
  <c r="AM89" i="5"/>
  <c r="AN89" i="5"/>
  <c r="AO89" i="5"/>
  <c r="AP89" i="5"/>
  <c r="AQ89" i="5"/>
  <c r="AR89" i="5"/>
  <c r="AB90" i="5"/>
  <c r="AC90" i="5"/>
  <c r="AD90" i="5"/>
  <c r="AE90" i="5"/>
  <c r="AF90" i="5"/>
  <c r="AG90" i="5"/>
  <c r="AH90" i="5"/>
  <c r="AI90" i="5"/>
  <c r="AJ90" i="5"/>
  <c r="AK90" i="5"/>
  <c r="AL90" i="5"/>
  <c r="AM90" i="5"/>
  <c r="AN90" i="5"/>
  <c r="AO90" i="5"/>
  <c r="AP90" i="5"/>
  <c r="AQ90" i="5"/>
  <c r="AR90" i="5"/>
  <c r="AB91" i="5"/>
  <c r="AC91" i="5"/>
  <c r="AD91" i="5"/>
  <c r="AE91" i="5"/>
  <c r="AF91" i="5"/>
  <c r="AG91" i="5"/>
  <c r="AH91" i="5"/>
  <c r="AI91" i="5"/>
  <c r="AJ91" i="5"/>
  <c r="AK91" i="5"/>
  <c r="AL91" i="5"/>
  <c r="AM91" i="5"/>
  <c r="AN91" i="5"/>
  <c r="AO91" i="5"/>
  <c r="AP91" i="5"/>
  <c r="AQ91" i="5"/>
  <c r="AR91" i="5"/>
  <c r="AB92" i="5"/>
  <c r="AC92" i="5"/>
  <c r="AD92" i="5"/>
  <c r="AE92" i="5"/>
  <c r="AF92" i="5"/>
  <c r="AG92" i="5"/>
  <c r="AH92" i="5"/>
  <c r="AI92" i="5"/>
  <c r="AJ92" i="5"/>
  <c r="AK92" i="5"/>
  <c r="AL92" i="5"/>
  <c r="AM92" i="5"/>
  <c r="AN92" i="5"/>
  <c r="AO92" i="5"/>
  <c r="AP92" i="5"/>
  <c r="AQ92" i="5"/>
  <c r="AR92" i="5"/>
  <c r="AB93" i="5"/>
  <c r="AC93" i="5"/>
  <c r="AD93" i="5"/>
  <c r="AE93" i="5"/>
  <c r="AF93" i="5"/>
  <c r="AG93" i="5"/>
  <c r="AH93" i="5"/>
  <c r="AI93" i="5"/>
  <c r="AJ93" i="5"/>
  <c r="AK93" i="5"/>
  <c r="AL93" i="5"/>
  <c r="AM93" i="5"/>
  <c r="AN93" i="5"/>
  <c r="AO93" i="5"/>
  <c r="AP93" i="5"/>
  <c r="AQ93" i="5"/>
  <c r="AR93" i="5"/>
  <c r="AB94" i="5"/>
  <c r="AC94" i="5"/>
  <c r="AD94" i="5"/>
  <c r="AE94" i="5"/>
  <c r="AF94" i="5"/>
  <c r="AG94" i="5"/>
  <c r="AH94" i="5"/>
  <c r="AI94" i="5"/>
  <c r="AJ94" i="5"/>
  <c r="AK94" i="5"/>
  <c r="AL94" i="5"/>
  <c r="AM94" i="5"/>
  <c r="AN94" i="5"/>
  <c r="AO94" i="5"/>
  <c r="AP94" i="5"/>
  <c r="AQ94" i="5"/>
  <c r="AR94" i="5"/>
  <c r="AB95" i="5"/>
  <c r="AC95" i="5"/>
  <c r="AD95" i="5"/>
  <c r="AE95" i="5"/>
  <c r="AF95" i="5"/>
  <c r="AG95" i="5"/>
  <c r="AH95" i="5"/>
  <c r="AI95" i="5"/>
  <c r="AJ95" i="5"/>
  <c r="AK95" i="5"/>
  <c r="AL95" i="5"/>
  <c r="AM95" i="5"/>
  <c r="AN95" i="5"/>
  <c r="AO95" i="5"/>
  <c r="AP95" i="5"/>
  <c r="AQ95" i="5"/>
  <c r="AR95" i="5"/>
  <c r="AB96" i="5"/>
  <c r="AC96" i="5"/>
  <c r="AD96" i="5"/>
  <c r="AE96" i="5"/>
  <c r="AF96" i="5"/>
  <c r="AG96" i="5"/>
  <c r="AH96" i="5"/>
  <c r="AI96" i="5"/>
  <c r="AJ96" i="5"/>
  <c r="AK96" i="5"/>
  <c r="AL96" i="5"/>
  <c r="AM96" i="5"/>
  <c r="AN96" i="5"/>
  <c r="AO96" i="5"/>
  <c r="AP96" i="5"/>
  <c r="AQ96" i="5"/>
  <c r="AR96" i="5"/>
  <c r="AB97" i="5"/>
  <c r="AC97" i="5"/>
  <c r="AD97" i="5"/>
  <c r="AE97" i="5"/>
  <c r="AF97" i="5"/>
  <c r="AG97" i="5"/>
  <c r="AH97" i="5"/>
  <c r="AI97" i="5"/>
  <c r="AJ97" i="5"/>
  <c r="AK97" i="5"/>
  <c r="AL97" i="5"/>
  <c r="AM97" i="5"/>
  <c r="AN97" i="5"/>
  <c r="AO97" i="5"/>
  <c r="AP97" i="5"/>
  <c r="AQ97" i="5"/>
  <c r="AR97" i="5"/>
  <c r="AB98" i="5"/>
  <c r="AC98" i="5"/>
  <c r="AD98" i="5"/>
  <c r="AE98" i="5"/>
  <c r="AF98" i="5"/>
  <c r="AG98" i="5"/>
  <c r="AH98" i="5"/>
  <c r="AI98" i="5"/>
  <c r="AJ98" i="5"/>
  <c r="AK98" i="5"/>
  <c r="AL98" i="5"/>
  <c r="AM98" i="5"/>
  <c r="AN98" i="5"/>
  <c r="AO98" i="5"/>
  <c r="AP98" i="5"/>
  <c r="AQ98" i="5"/>
  <c r="AR98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F60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F61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F91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F92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F93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AB23" i="4" l="1"/>
  <c r="AC23" i="4"/>
  <c r="AD23" i="4"/>
  <c r="AD24" i="4" s="1"/>
  <c r="AE23" i="4"/>
  <c r="AE24" i="4" s="1"/>
  <c r="AF23" i="4"/>
  <c r="AF24" i="4" s="1"/>
  <c r="AG23" i="4"/>
  <c r="AG24" i="4" s="1"/>
  <c r="AH23" i="4"/>
  <c r="AH24" i="4" s="1"/>
  <c r="AI23" i="4"/>
  <c r="AI24" i="4" s="1"/>
  <c r="AJ23" i="4"/>
  <c r="AJ24" i="4" s="1"/>
  <c r="AK23" i="4"/>
  <c r="AK24" i="4" s="1"/>
  <c r="AL23" i="4"/>
  <c r="AL24" i="4" s="1"/>
  <c r="AM23" i="4"/>
  <c r="AM24" i="4" s="1"/>
  <c r="AN23" i="4"/>
  <c r="AN24" i="4" s="1"/>
  <c r="AO23" i="4"/>
  <c r="AO24" i="4" s="1"/>
  <c r="AP23" i="4"/>
  <c r="AP24" i="4" s="1"/>
  <c r="AQ23" i="4"/>
  <c r="AQ24" i="4" s="1"/>
  <c r="AR23" i="4"/>
  <c r="AR24" i="4" s="1"/>
  <c r="AS23" i="4"/>
  <c r="AS24" i="4" s="1"/>
  <c r="AT23" i="4"/>
  <c r="AT24" i="4" s="1"/>
  <c r="AA20" i="4"/>
  <c r="AA23" i="4" s="1"/>
  <c r="L8" i="9" l="1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7" i="8"/>
  <c r="C20" i="4"/>
  <c r="C3" i="4"/>
  <c r="U23" i="4" l="1"/>
  <c r="Q23" i="4"/>
  <c r="M23" i="4"/>
  <c r="I23" i="4"/>
  <c r="E23" i="4"/>
  <c r="T23" i="4"/>
  <c r="P23" i="4"/>
  <c r="L23" i="4"/>
  <c r="H23" i="4"/>
  <c r="W23" i="4"/>
  <c r="S23" i="4"/>
  <c r="O23" i="4"/>
  <c r="K23" i="4"/>
  <c r="G23" i="4"/>
  <c r="V23" i="4"/>
  <c r="R23" i="4"/>
  <c r="N23" i="4"/>
  <c r="J23" i="4"/>
  <c r="F23" i="4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O24" i="4" l="1"/>
  <c r="V24" i="4"/>
  <c r="S24" i="4"/>
  <c r="P24" i="4"/>
  <c r="M24" i="4"/>
  <c r="R24" i="4"/>
  <c r="L24" i="4"/>
  <c r="I24" i="4"/>
  <c r="J24" i="4"/>
  <c r="G24" i="4"/>
  <c r="W24" i="4"/>
  <c r="T24" i="4"/>
  <c r="Q24" i="4"/>
  <c r="N24" i="4"/>
  <c r="K24" i="4"/>
  <c r="H24" i="4"/>
  <c r="U24" i="4"/>
  <c r="D20" i="4"/>
  <c r="D23" i="4" s="1"/>
  <c r="D24" i="4" l="1"/>
  <c r="AC24" i="4"/>
  <c r="AB24" i="4"/>
  <c r="AA24" i="4"/>
  <c r="E24" i="4"/>
  <c r="F24" i="4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D6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D7" i="2" s="1"/>
  <c r="AD12" i="2" s="1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AB6" i="2" l="1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D11" i="2"/>
  <c r="AD13" i="2"/>
  <c r="AD10" i="2"/>
  <c r="AC6" i="2"/>
  <c r="AL6" i="2"/>
  <c r="AK7" i="2"/>
  <c r="AK12" i="2" s="1"/>
  <c r="AL7" i="3"/>
  <c r="AL12" i="3" s="1"/>
  <c r="AK7" i="3"/>
  <c r="AK12" i="3" s="1"/>
  <c r="AW3" i="4"/>
  <c r="AB13" i="2" l="1"/>
  <c r="AB10" i="2"/>
  <c r="AB11" i="2"/>
  <c r="AT11" i="3"/>
  <c r="AS7" i="3"/>
  <c r="AS12" i="3" s="1"/>
  <c r="AT10" i="3"/>
  <c r="AT13" i="3"/>
  <c r="AS13" i="3"/>
  <c r="AR7" i="3"/>
  <c r="AR12" i="3" s="1"/>
  <c r="AR10" i="3"/>
  <c r="AP13" i="3"/>
  <c r="AP11" i="3"/>
  <c r="AP10" i="3"/>
  <c r="AM11" i="3"/>
  <c r="AM10" i="3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AT10" i="2"/>
  <c r="AS10" i="2"/>
  <c r="AT11" i="2"/>
  <c r="AQ10" i="2"/>
  <c r="AQ11" i="2"/>
  <c r="AQ13" i="2"/>
  <c r="AP7" i="2"/>
  <c r="AP12" i="2" s="1"/>
  <c r="AP10" i="2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AL13" i="2"/>
  <c r="AK11" i="2"/>
  <c r="AK10" i="2"/>
  <c r="AL10" i="2"/>
  <c r="AL10" i="3"/>
  <c r="AL11" i="3"/>
  <c r="AK11" i="3"/>
  <c r="AK13" i="3"/>
  <c r="AL13" i="3"/>
  <c r="AK10" i="3"/>
  <c r="AS11" i="3" l="1"/>
  <c r="AS10" i="3"/>
  <c r="AR13" i="3"/>
  <c r="AR11" i="3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IT94" i="9"/>
  <c r="IS94" i="9"/>
  <c r="IT93" i="9"/>
  <c r="IS93" i="9"/>
  <c r="IT92" i="9"/>
  <c r="IS92" i="9"/>
  <c r="IT91" i="9"/>
  <c r="IS91" i="9"/>
  <c r="IT90" i="9"/>
  <c r="IS90" i="9"/>
  <c r="IT89" i="9"/>
  <c r="IS89" i="9"/>
  <c r="IT88" i="9"/>
  <c r="IS88" i="9"/>
  <c r="IT87" i="9"/>
  <c r="IS87" i="9"/>
  <c r="IT86" i="9"/>
  <c r="IS86" i="9"/>
  <c r="IT85" i="9"/>
  <c r="IS85" i="9"/>
  <c r="IT84" i="9"/>
  <c r="IS84" i="9"/>
  <c r="IT83" i="9"/>
  <c r="IS83" i="9"/>
  <c r="IT82" i="9"/>
  <c r="IS82" i="9"/>
  <c r="IT81" i="9"/>
  <c r="IS81" i="9"/>
  <c r="IT80" i="9"/>
  <c r="IS80" i="9"/>
  <c r="IT79" i="9"/>
  <c r="IS79" i="9"/>
  <c r="IT78" i="9"/>
  <c r="IS78" i="9"/>
  <c r="IT77" i="9"/>
  <c r="IS77" i="9"/>
  <c r="IT76" i="9"/>
  <c r="IS76" i="9"/>
  <c r="IT75" i="9"/>
  <c r="IS75" i="9"/>
  <c r="IT74" i="9"/>
  <c r="IS74" i="9"/>
  <c r="IT73" i="9"/>
  <c r="IS73" i="9"/>
  <c r="IT72" i="9"/>
  <c r="IS72" i="9"/>
  <c r="IT71" i="9"/>
  <c r="IS71" i="9"/>
  <c r="IT70" i="9"/>
  <c r="IS70" i="9"/>
  <c r="IT69" i="9"/>
  <c r="IS69" i="9"/>
  <c r="IT68" i="9"/>
  <c r="IS68" i="9"/>
  <c r="IT67" i="9"/>
  <c r="IS67" i="9"/>
  <c r="IT66" i="9"/>
  <c r="IS66" i="9"/>
  <c r="IT65" i="9"/>
  <c r="IS65" i="9"/>
  <c r="IT64" i="9"/>
  <c r="IS64" i="9"/>
  <c r="IT63" i="9"/>
  <c r="IS63" i="9"/>
  <c r="IT62" i="9"/>
  <c r="IS62" i="9"/>
  <c r="IT61" i="9"/>
  <c r="IS61" i="9"/>
  <c r="IT60" i="9"/>
  <c r="IS60" i="9"/>
  <c r="IT59" i="9"/>
  <c r="IS59" i="9"/>
  <c r="IT58" i="9"/>
  <c r="IS58" i="9"/>
  <c r="IT57" i="9"/>
  <c r="IS57" i="9"/>
  <c r="IT56" i="9"/>
  <c r="IS56" i="9"/>
  <c r="IT55" i="9"/>
  <c r="IS55" i="9"/>
  <c r="IT54" i="9"/>
  <c r="IS54" i="9"/>
  <c r="IT53" i="9"/>
  <c r="IS53" i="9"/>
  <c r="IT52" i="9"/>
  <c r="IS52" i="9"/>
  <c r="IT51" i="9"/>
  <c r="IS51" i="9"/>
  <c r="IT50" i="9"/>
  <c r="IS50" i="9"/>
  <c r="IT49" i="9"/>
  <c r="IS49" i="9"/>
  <c r="IT48" i="9"/>
  <c r="IS48" i="9"/>
  <c r="IT47" i="9"/>
  <c r="IS47" i="9"/>
  <c r="IT46" i="9"/>
  <c r="IS46" i="9"/>
  <c r="IT45" i="9"/>
  <c r="IS45" i="9"/>
  <c r="IT44" i="9"/>
  <c r="IS44" i="9"/>
  <c r="IT43" i="9"/>
  <c r="IS43" i="9"/>
  <c r="IT42" i="9"/>
  <c r="IS42" i="9"/>
  <c r="IT41" i="9"/>
  <c r="IS41" i="9"/>
  <c r="IT40" i="9"/>
  <c r="IS40" i="9"/>
  <c r="IT39" i="9"/>
  <c r="IS39" i="9"/>
  <c r="IT38" i="9"/>
  <c r="IS38" i="9"/>
  <c r="IT37" i="9"/>
  <c r="IS37" i="9"/>
  <c r="IT36" i="9"/>
  <c r="IS36" i="9"/>
  <c r="IT35" i="9"/>
  <c r="IS35" i="9"/>
  <c r="IT34" i="9"/>
  <c r="IS34" i="9"/>
  <c r="IT33" i="9"/>
  <c r="IS33" i="9"/>
  <c r="IT32" i="9"/>
  <c r="IS32" i="9"/>
  <c r="IT31" i="9"/>
  <c r="IS31" i="9"/>
  <c r="IT30" i="9"/>
  <c r="IS30" i="9"/>
  <c r="IT29" i="9"/>
  <c r="IS29" i="9"/>
  <c r="IT28" i="9"/>
  <c r="IS28" i="9"/>
  <c r="IT27" i="9"/>
  <c r="IS27" i="9"/>
  <c r="IT26" i="9"/>
  <c r="IS26" i="9"/>
  <c r="IT25" i="9"/>
  <c r="IS25" i="9"/>
  <c r="IT24" i="9"/>
  <c r="IS24" i="9"/>
  <c r="IT23" i="9"/>
  <c r="IS23" i="9"/>
  <c r="IT22" i="9"/>
  <c r="IS22" i="9"/>
  <c r="IT21" i="9"/>
  <c r="IS21" i="9"/>
  <c r="IT20" i="9"/>
  <c r="IS20" i="9"/>
  <c r="IT19" i="9"/>
  <c r="IS19" i="9"/>
  <c r="IT18" i="9"/>
  <c r="IS18" i="9"/>
  <c r="IT17" i="9"/>
  <c r="IS17" i="9"/>
  <c r="IT16" i="9"/>
  <c r="IS16" i="9"/>
  <c r="IT15" i="9"/>
  <c r="IS15" i="9"/>
  <c r="IT14" i="9"/>
  <c r="IS14" i="9"/>
  <c r="IT13" i="9"/>
  <c r="IS13" i="9"/>
  <c r="C13" i="9"/>
  <c r="D13" i="9" s="1"/>
  <c r="IT12" i="9"/>
  <c r="IS12" i="9"/>
  <c r="C12" i="9"/>
  <c r="D12" i="9" s="1"/>
  <c r="A12" i="9"/>
  <c r="IT11" i="9"/>
  <c r="IS11" i="9"/>
  <c r="IT10" i="9"/>
  <c r="IS10" i="9"/>
  <c r="IT9" i="9"/>
  <c r="IS9" i="9"/>
  <c r="C9" i="9"/>
  <c r="C10" i="9" s="1"/>
  <c r="IT8" i="9"/>
  <c r="IS8" i="9"/>
  <c r="IT7" i="9"/>
  <c r="IS7" i="9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A7" i="3" s="1"/>
  <c r="AV5" i="3"/>
  <c r="AU5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5"/>
  <c r="A95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5"/>
  <c r="A96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Z20" i="4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5"/>
  <c r="A97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5"/>
  <c r="A98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Z3" i="4"/>
  <c r="A3" i="5"/>
  <c r="N7" i="4" l="1"/>
  <c r="U7" i="4"/>
  <c r="V6" i="4"/>
  <c r="W5" i="4"/>
  <c r="G5" i="4"/>
  <c r="H4" i="4"/>
  <c r="T5" i="4"/>
  <c r="H5" i="4"/>
  <c r="L7" i="4"/>
  <c r="M6" i="4"/>
  <c r="N5" i="4"/>
  <c r="O4" i="4"/>
  <c r="S7" i="4"/>
  <c r="T6" i="4"/>
  <c r="U5" i="4"/>
  <c r="V4" i="4"/>
  <c r="K6" i="4"/>
  <c r="O6" i="4"/>
  <c r="Q7" i="4"/>
  <c r="R6" i="4"/>
  <c r="S5" i="4"/>
  <c r="T4" i="4"/>
  <c r="V7" i="4"/>
  <c r="Q4" i="4"/>
  <c r="I4" i="4"/>
  <c r="H7" i="4"/>
  <c r="I6" i="4"/>
  <c r="J5" i="4"/>
  <c r="K4" i="4"/>
  <c r="O7" i="4"/>
  <c r="P6" i="4"/>
  <c r="Q5" i="4"/>
  <c r="R4" i="4"/>
  <c r="L5" i="4"/>
  <c r="P5" i="4"/>
  <c r="M7" i="4"/>
  <c r="N6" i="4"/>
  <c r="O5" i="4"/>
  <c r="P4" i="4"/>
  <c r="W6" i="4"/>
  <c r="R7" i="4"/>
  <c r="T7" i="4"/>
  <c r="U6" i="4"/>
  <c r="V5" i="4"/>
  <c r="W4" i="4"/>
  <c r="G4" i="4"/>
  <c r="K7" i="4"/>
  <c r="L6" i="4"/>
  <c r="M5" i="4"/>
  <c r="N4" i="4"/>
  <c r="M4" i="4"/>
  <c r="U4" i="4"/>
  <c r="I7" i="4"/>
  <c r="J6" i="4"/>
  <c r="K5" i="4"/>
  <c r="L4" i="4"/>
  <c r="S6" i="4"/>
  <c r="G6" i="4"/>
  <c r="P7" i="4"/>
  <c r="Q6" i="4"/>
  <c r="R5" i="4"/>
  <c r="S4" i="4"/>
  <c r="W7" i="4"/>
  <c r="G7" i="4"/>
  <c r="H6" i="4"/>
  <c r="I5" i="4"/>
  <c r="J7" i="4"/>
  <c r="AA11" i="3"/>
  <c r="AG4" i="4"/>
  <c r="AK4" i="4"/>
  <c r="AO4" i="4"/>
  <c r="AS4" i="4"/>
  <c r="AG5" i="4"/>
  <c r="AK5" i="4"/>
  <c r="AO5" i="4"/>
  <c r="AS5" i="4"/>
  <c r="AG6" i="4"/>
  <c r="AK6" i="4"/>
  <c r="AO6" i="4"/>
  <c r="AS6" i="4"/>
  <c r="AG7" i="4"/>
  <c r="AK7" i="4"/>
  <c r="AO7" i="4"/>
  <c r="AS7" i="4"/>
  <c r="AD3" i="4"/>
  <c r="AH3" i="4"/>
  <c r="AL3" i="4"/>
  <c r="AP3" i="4"/>
  <c r="AT3" i="4"/>
  <c r="AD4" i="4"/>
  <c r="AH4" i="4"/>
  <c r="AL4" i="4"/>
  <c r="AP4" i="4"/>
  <c r="AT4" i="4"/>
  <c r="AD5" i="4"/>
  <c r="AH5" i="4"/>
  <c r="AL5" i="4"/>
  <c r="AP5" i="4"/>
  <c r="AT5" i="4"/>
  <c r="AD6" i="4"/>
  <c r="AH6" i="4"/>
  <c r="AL6" i="4"/>
  <c r="AP6" i="4"/>
  <c r="AT6" i="4"/>
  <c r="AD7" i="4"/>
  <c r="AH7" i="4"/>
  <c r="AL7" i="4"/>
  <c r="AP7" i="4"/>
  <c r="AT7" i="4"/>
  <c r="AE3" i="4"/>
  <c r="AI3" i="4"/>
  <c r="AM3" i="4"/>
  <c r="AQ3" i="4"/>
  <c r="AJ6" i="4"/>
  <c r="AJ7" i="4"/>
  <c r="AR7" i="4"/>
  <c r="AG3" i="4"/>
  <c r="AO3" i="4"/>
  <c r="AE4" i="4"/>
  <c r="AI4" i="4"/>
  <c r="AM4" i="4"/>
  <c r="AQ4" i="4"/>
  <c r="AE5" i="4"/>
  <c r="AI5" i="4"/>
  <c r="AM5" i="4"/>
  <c r="AQ5" i="4"/>
  <c r="AE6" i="4"/>
  <c r="AI6" i="4"/>
  <c r="AM6" i="4"/>
  <c r="AQ6" i="4"/>
  <c r="AE7" i="4"/>
  <c r="AI7" i="4"/>
  <c r="AM7" i="4"/>
  <c r="AQ7" i="4"/>
  <c r="AF3" i="4"/>
  <c r="AJ3" i="4"/>
  <c r="AN3" i="4"/>
  <c r="AR3" i="4"/>
  <c r="AF4" i="4"/>
  <c r="AJ4" i="4"/>
  <c r="AN4" i="4"/>
  <c r="AR4" i="4"/>
  <c r="AF5" i="4"/>
  <c r="AJ5" i="4"/>
  <c r="AN5" i="4"/>
  <c r="AR5" i="4"/>
  <c r="AF6" i="4"/>
  <c r="AN6" i="4"/>
  <c r="AR6" i="4"/>
  <c r="AF7" i="4"/>
  <c r="AN7" i="4"/>
  <c r="AK3" i="4"/>
  <c r="AS3" i="4"/>
  <c r="BO23" i="5"/>
  <c r="T3" i="4"/>
  <c r="O3" i="4"/>
  <c r="R3" i="4"/>
  <c r="H3" i="4"/>
  <c r="V3" i="4"/>
  <c r="U3" i="4"/>
  <c r="P3" i="4"/>
  <c r="J4" i="4"/>
  <c r="K3" i="4"/>
  <c r="N3" i="4"/>
  <c r="Q3" i="4"/>
  <c r="M3" i="4"/>
  <c r="L3" i="4"/>
  <c r="W3" i="4"/>
  <c r="G3" i="4"/>
  <c r="J3" i="4"/>
  <c r="I3" i="4"/>
  <c r="S3" i="4"/>
  <c r="AV6" i="3"/>
  <c r="AU6" i="3"/>
  <c r="AA10" i="3"/>
  <c r="AA13" i="3"/>
  <c r="AA12" i="3"/>
  <c r="BO3" i="5"/>
  <c r="AB7" i="3"/>
  <c r="AB11" i="3" s="1"/>
  <c r="AU11" i="3" l="1"/>
  <c r="AU7" i="3"/>
  <c r="AV7" i="3"/>
  <c r="AV11" i="3"/>
  <c r="AB10" i="3"/>
  <c r="AV10" i="3" s="1"/>
  <c r="AB12" i="3"/>
  <c r="AU12" i="3" s="1"/>
  <c r="AB13" i="3"/>
  <c r="AV13" i="3" s="1"/>
  <c r="AU10" i="3" l="1"/>
  <c r="AU13" i="3"/>
  <c r="AV12" i="3"/>
  <c r="Y4" i="5"/>
  <c r="Y6" i="5"/>
  <c r="Y8" i="5"/>
  <c r="Y10" i="5"/>
  <c r="Y12" i="5"/>
  <c r="Y14" i="5"/>
  <c r="Y16" i="5"/>
  <c r="Y18" i="5"/>
  <c r="Y20" i="5"/>
  <c r="Y22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80" i="5"/>
  <c r="Y82" i="5"/>
  <c r="Y85" i="5"/>
  <c r="Y89" i="5"/>
  <c r="Y90" i="5"/>
  <c r="Y91" i="5"/>
  <c r="AA6" i="4" s="1"/>
  <c r="Y92" i="5"/>
  <c r="AA7" i="4" s="1"/>
  <c r="Y93" i="5"/>
  <c r="Y94" i="5"/>
  <c r="Y95" i="5"/>
  <c r="Y96" i="5"/>
  <c r="Y97" i="5"/>
  <c r="Y98" i="5"/>
  <c r="Y84" i="5"/>
  <c r="Y88" i="5"/>
  <c r="Y5" i="5"/>
  <c r="Y7" i="5"/>
  <c r="Y9" i="5"/>
  <c r="Y11" i="5"/>
  <c r="Y13" i="5"/>
  <c r="Y15" i="5"/>
  <c r="Y17" i="5"/>
  <c r="Y19" i="5"/>
  <c r="Y21" i="5"/>
  <c r="Y23" i="5"/>
  <c r="Y25" i="5"/>
  <c r="Y27" i="5"/>
  <c r="Y29" i="5"/>
  <c r="Y31" i="5"/>
  <c r="Y33" i="5"/>
  <c r="Y35" i="5"/>
  <c r="Y37" i="5"/>
  <c r="Y39" i="5"/>
  <c r="Y41" i="5"/>
  <c r="Y43" i="5"/>
  <c r="Y45" i="5"/>
  <c r="Y47" i="5"/>
  <c r="Y49" i="5"/>
  <c r="Y51" i="5"/>
  <c r="Y53" i="5"/>
  <c r="Y55" i="5"/>
  <c r="Y57" i="5"/>
  <c r="Y59" i="5"/>
  <c r="Y61" i="5"/>
  <c r="Y63" i="5"/>
  <c r="Y65" i="5"/>
  <c r="Y67" i="5"/>
  <c r="Y69" i="5"/>
  <c r="Y71" i="5"/>
  <c r="Y73" i="5"/>
  <c r="Y75" i="5"/>
  <c r="Y77" i="5"/>
  <c r="Y79" i="5"/>
  <c r="Y81" i="5"/>
  <c r="Y83" i="5"/>
  <c r="Y87" i="5"/>
  <c r="Y86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D6" i="4" s="1"/>
  <c r="C92" i="5"/>
  <c r="D7" i="4" s="1"/>
  <c r="C93" i="5"/>
  <c r="C94" i="5"/>
  <c r="C95" i="5"/>
  <c r="C96" i="5"/>
  <c r="C97" i="5"/>
  <c r="C98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3" i="5"/>
  <c r="Z89" i="5"/>
  <c r="Z90" i="5"/>
  <c r="Z91" i="5"/>
  <c r="AB6" i="4" s="1"/>
  <c r="Z92" i="5"/>
  <c r="AB7" i="4" s="1"/>
  <c r="Z93" i="5"/>
  <c r="Z94" i="5"/>
  <c r="Z95" i="5"/>
  <c r="Z96" i="5"/>
  <c r="Z97" i="5"/>
  <c r="Z98" i="5"/>
  <c r="D22" i="5"/>
  <c r="D26" i="5"/>
  <c r="D30" i="5"/>
  <c r="D34" i="5"/>
  <c r="D3" i="5"/>
  <c r="D4" i="5"/>
  <c r="D8" i="5"/>
  <c r="D12" i="5"/>
  <c r="D16" i="5"/>
  <c r="D20" i="5"/>
  <c r="D27" i="5"/>
  <c r="D31" i="5"/>
  <c r="D5" i="5"/>
  <c r="D7" i="5"/>
  <c r="D9" i="5"/>
  <c r="D11" i="5"/>
  <c r="D13" i="5"/>
  <c r="D15" i="5"/>
  <c r="D17" i="5"/>
  <c r="D19" i="5"/>
  <c r="D21" i="5"/>
  <c r="D25" i="5"/>
  <c r="D29" i="5"/>
  <c r="D33" i="5"/>
  <c r="D24" i="5"/>
  <c r="D28" i="5"/>
  <c r="D32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E7" i="4" s="1"/>
  <c r="D93" i="5"/>
  <c r="D94" i="5"/>
  <c r="D95" i="5"/>
  <c r="D96" i="5"/>
  <c r="D97" i="5"/>
  <c r="D98" i="5"/>
  <c r="D6" i="5"/>
  <c r="D10" i="5"/>
  <c r="D14" i="5"/>
  <c r="D18" i="5"/>
  <c r="D23" i="5"/>
  <c r="D35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6" i="5"/>
  <c r="AA85" i="5"/>
  <c r="AA3" i="5"/>
  <c r="AA84" i="5"/>
  <c r="AA88" i="5"/>
  <c r="AA89" i="5"/>
  <c r="AA90" i="5"/>
  <c r="AA91" i="5"/>
  <c r="AC6" i="4" s="1"/>
  <c r="AA92" i="5"/>
  <c r="AC7" i="4" s="1"/>
  <c r="AA93" i="5"/>
  <c r="AA94" i="5"/>
  <c r="AA95" i="5"/>
  <c r="AA96" i="5"/>
  <c r="AA97" i="5"/>
  <c r="AA98" i="5"/>
  <c r="AA83" i="5"/>
  <c r="AA87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3" i="5"/>
  <c r="E27" i="5"/>
  <c r="E31" i="5"/>
  <c r="E35" i="5"/>
  <c r="E28" i="5"/>
  <c r="E32" i="5"/>
  <c r="E36" i="5"/>
  <c r="E37" i="5"/>
  <c r="E40" i="5"/>
  <c r="E41" i="5"/>
  <c r="E42" i="5"/>
  <c r="E45" i="5"/>
  <c r="E46" i="5"/>
  <c r="E47" i="5"/>
  <c r="E49" i="5"/>
  <c r="E54" i="5"/>
  <c r="E56" i="5"/>
  <c r="E57" i="5"/>
  <c r="E58" i="5"/>
  <c r="E59" i="5"/>
  <c r="E60" i="5"/>
  <c r="E66" i="5"/>
  <c r="E69" i="5"/>
  <c r="E71" i="5"/>
  <c r="E22" i="5"/>
  <c r="E26" i="5"/>
  <c r="E30" i="5"/>
  <c r="E34" i="5"/>
  <c r="E21" i="5"/>
  <c r="E25" i="5"/>
  <c r="E29" i="5"/>
  <c r="E33" i="5"/>
  <c r="E3" i="5"/>
  <c r="E24" i="5"/>
  <c r="E38" i="5"/>
  <c r="E39" i="5"/>
  <c r="E43" i="5"/>
  <c r="E44" i="5"/>
  <c r="E48" i="5"/>
  <c r="E50" i="5"/>
  <c r="E51" i="5"/>
  <c r="E52" i="5"/>
  <c r="E53" i="5"/>
  <c r="E55" i="5"/>
  <c r="E61" i="5"/>
  <c r="E62" i="5"/>
  <c r="E63" i="5"/>
  <c r="E64" i="5"/>
  <c r="E65" i="5"/>
  <c r="E67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F7" i="4" s="1"/>
  <c r="E94" i="5"/>
  <c r="E96" i="5"/>
  <c r="E98" i="5"/>
  <c r="E93" i="5"/>
  <c r="E73" i="5"/>
  <c r="E75" i="5"/>
  <c r="E77" i="5"/>
  <c r="E79" i="5"/>
  <c r="E81" i="5"/>
  <c r="E83" i="5"/>
  <c r="E85" i="5"/>
  <c r="E87" i="5"/>
  <c r="E89" i="5"/>
  <c r="E91" i="5"/>
  <c r="E95" i="5"/>
  <c r="E97" i="5"/>
  <c r="Y3" i="5"/>
  <c r="F4" i="4" l="1"/>
  <c r="AC4" i="4"/>
  <c r="F5" i="4"/>
  <c r="AB4" i="4"/>
  <c r="AC5" i="4"/>
  <c r="E5" i="4"/>
  <c r="D5" i="4"/>
  <c r="E4" i="4"/>
  <c r="D4" i="4"/>
  <c r="AA5" i="4"/>
  <c r="AB5" i="4"/>
  <c r="AA4" i="4"/>
  <c r="AB3" i="4"/>
  <c r="AC3" i="4"/>
  <c r="F3" i="4"/>
  <c r="F6" i="4"/>
  <c r="E3" i="4"/>
  <c r="E6" i="4"/>
  <c r="X97" i="3"/>
  <c r="W97" i="3"/>
  <c r="X85" i="3"/>
  <c r="W85" i="3"/>
  <c r="X73" i="3"/>
  <c r="W73" i="3"/>
  <c r="X61" i="3"/>
  <c r="W61" i="3"/>
  <c r="X53" i="3"/>
  <c r="W53" i="3"/>
  <c r="X41" i="3"/>
  <c r="W41" i="3"/>
  <c r="X29" i="3"/>
  <c r="W29" i="3"/>
  <c r="X17" i="3"/>
  <c r="W17" i="3"/>
  <c r="X5" i="3"/>
  <c r="W5" i="3"/>
  <c r="X98" i="2"/>
  <c r="W98" i="2"/>
  <c r="X82" i="2"/>
  <c r="W82" i="2"/>
  <c r="X66" i="2"/>
  <c r="W66" i="2"/>
  <c r="W54" i="2"/>
  <c r="X54" i="2"/>
  <c r="W46" i="2"/>
  <c r="X46" i="2"/>
  <c r="W34" i="2"/>
  <c r="X34" i="2"/>
  <c r="W22" i="2"/>
  <c r="X22" i="2"/>
  <c r="X3" i="3"/>
  <c r="W3" i="3"/>
  <c r="X96" i="3"/>
  <c r="W96" i="3"/>
  <c r="X92" i="3"/>
  <c r="W92" i="3"/>
  <c r="X88" i="3"/>
  <c r="W88" i="3"/>
  <c r="X84" i="3"/>
  <c r="W84" i="3"/>
  <c r="X80" i="3"/>
  <c r="W80" i="3"/>
  <c r="X76" i="3"/>
  <c r="W76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8" i="3"/>
  <c r="W8" i="3"/>
  <c r="X4" i="3"/>
  <c r="W4" i="3"/>
  <c r="W10" i="2"/>
  <c r="X10" i="2"/>
  <c r="W6" i="2"/>
  <c r="X6" i="2"/>
  <c r="X97" i="2"/>
  <c r="W97" i="2"/>
  <c r="X93" i="2"/>
  <c r="W93" i="2"/>
  <c r="X89" i="2"/>
  <c r="W89" i="2"/>
  <c r="X85" i="2"/>
  <c r="W85" i="2"/>
  <c r="X81" i="2"/>
  <c r="W81" i="2"/>
  <c r="X77" i="2"/>
  <c r="W77" i="2"/>
  <c r="X73" i="2"/>
  <c r="W73" i="2"/>
  <c r="X69" i="2"/>
  <c r="W69" i="2"/>
  <c r="X65" i="2"/>
  <c r="W65" i="2"/>
  <c r="X61" i="2"/>
  <c r="W61" i="2"/>
  <c r="X57" i="2"/>
  <c r="W57" i="2"/>
  <c r="X53" i="2"/>
  <c r="W53" i="2"/>
  <c r="X49" i="2"/>
  <c r="W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X89" i="3"/>
  <c r="W89" i="3"/>
  <c r="X77" i="3"/>
  <c r="W77" i="3"/>
  <c r="X65" i="3"/>
  <c r="W65" i="3"/>
  <c r="X49" i="3"/>
  <c r="W49" i="3"/>
  <c r="X33" i="3"/>
  <c r="W33" i="3"/>
  <c r="X25" i="3"/>
  <c r="W25" i="3"/>
  <c r="X13" i="3"/>
  <c r="W13" i="3"/>
  <c r="W7" i="2"/>
  <c r="X7" i="2"/>
  <c r="X94" i="2"/>
  <c r="W94" i="2"/>
  <c r="X86" i="2"/>
  <c r="W86" i="2"/>
  <c r="X74" i="2"/>
  <c r="W74" i="2"/>
  <c r="X62" i="2"/>
  <c r="W62" i="2"/>
  <c r="W50" i="2"/>
  <c r="X50" i="2"/>
  <c r="W38" i="2"/>
  <c r="X38" i="2"/>
  <c r="W26" i="2"/>
  <c r="X26" i="2"/>
  <c r="W14" i="2"/>
  <c r="X14" i="2"/>
  <c r="X91" i="3"/>
  <c r="W91" i="3"/>
  <c r="X87" i="3"/>
  <c r="W87" i="3"/>
  <c r="X83" i="3"/>
  <c r="W83" i="3"/>
  <c r="X79" i="3"/>
  <c r="W79" i="3"/>
  <c r="X75" i="3"/>
  <c r="W75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W19" i="3"/>
  <c r="X19" i="3"/>
  <c r="X15" i="3"/>
  <c r="W15" i="3"/>
  <c r="X11" i="3"/>
  <c r="W11" i="3"/>
  <c r="X7" i="3"/>
  <c r="W7" i="3"/>
  <c r="X93" i="3"/>
  <c r="W93" i="3"/>
  <c r="X81" i="3"/>
  <c r="W81" i="3"/>
  <c r="X69" i="3"/>
  <c r="W69" i="3"/>
  <c r="X57" i="3"/>
  <c r="W57" i="3"/>
  <c r="X45" i="3"/>
  <c r="W45" i="3"/>
  <c r="X37" i="3"/>
  <c r="W37" i="3"/>
  <c r="X21" i="3"/>
  <c r="W21" i="3"/>
  <c r="X9" i="3"/>
  <c r="W9" i="3"/>
  <c r="W11" i="2"/>
  <c r="X11" i="2"/>
  <c r="X90" i="2"/>
  <c r="W90" i="2"/>
  <c r="X78" i="2"/>
  <c r="W78" i="2"/>
  <c r="X70" i="2"/>
  <c r="W70" i="2"/>
  <c r="X58" i="2"/>
  <c r="W58" i="2"/>
  <c r="W42" i="2"/>
  <c r="X42" i="2"/>
  <c r="W30" i="2"/>
  <c r="X30" i="2"/>
  <c r="W18" i="2"/>
  <c r="X18" i="2"/>
  <c r="X95" i="3"/>
  <c r="W95" i="3"/>
  <c r="W9" i="2"/>
  <c r="X9" i="2"/>
  <c r="W5" i="2"/>
  <c r="X5" i="2"/>
  <c r="X96" i="2"/>
  <c r="W96" i="2"/>
  <c r="X92" i="2"/>
  <c r="W92" i="2"/>
  <c r="X88" i="2"/>
  <c r="W88" i="2"/>
  <c r="X84" i="2"/>
  <c r="W84" i="2"/>
  <c r="X80" i="2"/>
  <c r="W80" i="2"/>
  <c r="X76" i="2"/>
  <c r="W76" i="2"/>
  <c r="X72" i="2"/>
  <c r="W72" i="2"/>
  <c r="X68" i="2"/>
  <c r="W68" i="2"/>
  <c r="X64" i="2"/>
  <c r="W64" i="2"/>
  <c r="X60" i="2"/>
  <c r="W60" i="2"/>
  <c r="X56" i="2"/>
  <c r="W56" i="2"/>
  <c r="X52" i="2"/>
  <c r="W52" i="2"/>
  <c r="X48" i="2"/>
  <c r="W48" i="2"/>
  <c r="X44" i="2"/>
  <c r="W44" i="2"/>
  <c r="X40" i="2"/>
  <c r="W40" i="2"/>
  <c r="X36" i="2"/>
  <c r="W36" i="2"/>
  <c r="X32" i="2"/>
  <c r="W32" i="2"/>
  <c r="X28" i="2"/>
  <c r="W28" i="2"/>
  <c r="X24" i="2"/>
  <c r="W24" i="2"/>
  <c r="X20" i="2"/>
  <c r="W20" i="2"/>
  <c r="X16" i="2"/>
  <c r="W16" i="2"/>
  <c r="X98" i="3"/>
  <c r="W98" i="3"/>
  <c r="X94" i="3"/>
  <c r="W94" i="3"/>
  <c r="X90" i="3"/>
  <c r="W90" i="3"/>
  <c r="X86" i="3"/>
  <c r="W86" i="3"/>
  <c r="X82" i="3"/>
  <c r="W82" i="3"/>
  <c r="X78" i="3"/>
  <c r="W78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10" i="3"/>
  <c r="W10" i="3"/>
  <c r="X6" i="3"/>
  <c r="W6" i="3"/>
  <c r="X12" i="2"/>
  <c r="W12" i="2"/>
  <c r="X8" i="2"/>
  <c r="W8" i="2"/>
  <c r="X4" i="2"/>
  <c r="W4" i="2"/>
  <c r="W95" i="2"/>
  <c r="X95" i="2"/>
  <c r="W91" i="2"/>
  <c r="X91" i="2"/>
  <c r="X87" i="2"/>
  <c r="W87" i="2"/>
  <c r="W83" i="2"/>
  <c r="X83" i="2"/>
  <c r="W79" i="2"/>
  <c r="X79" i="2"/>
  <c r="W75" i="2"/>
  <c r="X75" i="2"/>
  <c r="X71" i="2"/>
  <c r="W71" i="2"/>
  <c r="W67" i="2"/>
  <c r="X67" i="2"/>
  <c r="W63" i="2"/>
  <c r="X63" i="2"/>
  <c r="W59" i="2"/>
  <c r="X59" i="2"/>
  <c r="X55" i="2"/>
  <c r="W55" i="2"/>
  <c r="W51" i="2"/>
  <c r="X51" i="2"/>
  <c r="X47" i="2"/>
  <c r="W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D3" i="4"/>
  <c r="AA3" i="4"/>
  <c r="AZ4" i="4" l="1"/>
  <c r="AX5" i="4"/>
  <c r="AZ5" i="4"/>
  <c r="AY5" i="4"/>
  <c r="AX4" i="4"/>
  <c r="AY4" i="4"/>
  <c r="AA8" i="2"/>
  <c r="AA5" i="2"/>
  <c r="AU8" i="2" l="1"/>
  <c r="AV8" i="2"/>
  <c r="AV5" i="2"/>
  <c r="AU5" i="2"/>
  <c r="AA6" i="2"/>
  <c r="AV6" i="2" l="1"/>
  <c r="AU6" i="2"/>
  <c r="AA7" i="2"/>
  <c r="AV7" i="2" l="1"/>
  <c r="AU7" i="2"/>
  <c r="AA13" i="2"/>
  <c r="AA11" i="2"/>
  <c r="AA12" i="2"/>
  <c r="AA10" i="2"/>
  <c r="C3" i="5"/>
  <c r="AV12" i="2" l="1"/>
  <c r="AU12" i="2"/>
  <c r="AV11" i="2"/>
  <c r="AU11" i="2"/>
  <c r="AV13" i="2"/>
  <c r="AU13" i="2"/>
  <c r="AV10" i="2"/>
  <c r="AU10" i="2"/>
  <c r="X3" i="2"/>
  <c r="W3" i="2"/>
  <c r="AY3" i="4" l="1"/>
  <c r="AX3" i="4"/>
  <c r="AZ3" i="4"/>
  <c r="J81" i="6" l="1"/>
  <c r="O85" i="9" s="1"/>
  <c r="J41" i="6"/>
  <c r="O45" i="9" s="1"/>
  <c r="A12" i="4" a="1"/>
  <c r="A12" i="4" l="1"/>
  <c r="L12" i="4" s="1"/>
  <c r="AQ12" i="4" l="1"/>
  <c r="Y12" i="4"/>
  <c r="AP12" i="4"/>
  <c r="I12" i="4"/>
  <c r="AF12" i="4"/>
  <c r="N12" i="4"/>
  <c r="AL12" i="4"/>
  <c r="AD12" i="4"/>
  <c r="AH12" i="4"/>
  <c r="G12" i="4"/>
  <c r="Q12" i="4"/>
  <c r="M12" i="4"/>
  <c r="BA3" i="4"/>
  <c r="BA5" i="4"/>
  <c r="O12" i="4"/>
  <c r="AC12" i="4"/>
  <c r="AJ12" i="4"/>
  <c r="BA4" i="4"/>
  <c r="AI12" i="4"/>
  <c r="AO12" i="4"/>
  <c r="J12" i="4"/>
  <c r="D12" i="4"/>
  <c r="K12" i="4"/>
  <c r="AS12" i="4"/>
  <c r="AR12" i="4"/>
  <c r="F12" i="4"/>
  <c r="P12" i="4"/>
  <c r="AE12" i="4"/>
  <c r="S12" i="4"/>
  <c r="AK12" i="4"/>
  <c r="R12" i="4"/>
  <c r="AB12" i="4"/>
  <c r="U12" i="4"/>
  <c r="T12" i="4"/>
  <c r="AA12" i="4"/>
  <c r="AM12" i="4"/>
  <c r="V12" i="4"/>
  <c r="AN12" i="4"/>
  <c r="W12" i="4"/>
  <c r="AT12" i="4"/>
  <c r="H12" i="4"/>
  <c r="AG12" i="4"/>
  <c r="E12" i="4"/>
  <c r="A13" i="4" a="1"/>
  <c r="A13" i="4" l="1"/>
  <c r="AJ13" i="4" l="1"/>
  <c r="Q13" i="4"/>
  <c r="D13" i="4"/>
  <c r="S13" i="4"/>
  <c r="AI13" i="4"/>
  <c r="BB4" i="4"/>
  <c r="R13" i="4"/>
  <c r="BB3" i="4"/>
  <c r="AD13" i="4"/>
  <c r="AL13" i="4"/>
  <c r="K13" i="4"/>
  <c r="AQ13" i="4"/>
  <c r="O13" i="4"/>
  <c r="N13" i="4"/>
  <c r="AR13" i="4"/>
  <c r="AT13" i="4"/>
  <c r="AC13" i="4"/>
  <c r="T13" i="4"/>
  <c r="P13" i="4"/>
  <c r="AB13" i="4"/>
  <c r="AE13" i="4"/>
  <c r="U13" i="4"/>
  <c r="H13" i="4"/>
  <c r="I13" i="4"/>
  <c r="AH13" i="4"/>
  <c r="AF13" i="4"/>
  <c r="AG13" i="4"/>
  <c r="M13" i="4"/>
  <c r="V13" i="4"/>
  <c r="AP13" i="4"/>
  <c r="Y13" i="4"/>
  <c r="AO13" i="4"/>
  <c r="J13" i="4"/>
  <c r="BB5" i="4"/>
  <c r="AS13" i="4"/>
  <c r="AA13" i="4"/>
  <c r="W13" i="4"/>
  <c r="E13" i="4"/>
  <c r="F13" i="4"/>
  <c r="AM13" i="4"/>
  <c r="G13" i="4"/>
  <c r="AN13" i="4"/>
  <c r="AK13" i="4"/>
  <c r="L13" i="4"/>
  <c r="A14" i="4" a="1"/>
  <c r="A14" i="4" l="1"/>
  <c r="M14" i="4" l="1"/>
  <c r="M15" i="4" s="1"/>
  <c r="AE14" i="4"/>
  <c r="AE15" i="4" s="1"/>
  <c r="F14" i="4"/>
  <c r="F15" i="4" s="1"/>
  <c r="T14" i="4"/>
  <c r="T15" i="4" s="1"/>
  <c r="K14" i="4"/>
  <c r="K15" i="4" s="1"/>
  <c r="P14" i="4"/>
  <c r="P15" i="4" s="1"/>
  <c r="G14" i="4"/>
  <c r="G15" i="4" s="1"/>
  <c r="S14" i="4"/>
  <c r="S15" i="4" s="1"/>
  <c r="AB14" i="4"/>
  <c r="AB15" i="4" s="1"/>
  <c r="AK14" i="4"/>
  <c r="AK15" i="4" s="1"/>
  <c r="I14" i="4"/>
  <c r="I15" i="4" s="1"/>
  <c r="AH14" i="4"/>
  <c r="AH15" i="4" s="1"/>
  <c r="D14" i="4"/>
  <c r="D15" i="4" s="1"/>
  <c r="AI14" i="4"/>
  <c r="AI15" i="4" s="1"/>
  <c r="AF14" i="4"/>
  <c r="AF15" i="4" s="1"/>
  <c r="Q14" i="4"/>
  <c r="Q15" i="4" s="1"/>
  <c r="O14" i="4"/>
  <c r="O15" i="4" s="1"/>
  <c r="N14" i="4"/>
  <c r="N15" i="4" s="1"/>
  <c r="V14" i="4"/>
  <c r="V15" i="4" s="1"/>
  <c r="AL14" i="4"/>
  <c r="AL15" i="4" s="1"/>
  <c r="AS14" i="4"/>
  <c r="AS15" i="4" s="1"/>
  <c r="E14" i="4"/>
  <c r="E15" i="4" s="1"/>
  <c r="AP14" i="4"/>
  <c r="AP15" i="4" s="1"/>
  <c r="AD14" i="4"/>
  <c r="AD15" i="4" s="1"/>
  <c r="AM14" i="4"/>
  <c r="AM15" i="4" s="1"/>
  <c r="AQ14" i="4"/>
  <c r="AQ15" i="4" s="1"/>
  <c r="AN14" i="4"/>
  <c r="AN15" i="4" s="1"/>
  <c r="AG14" i="4"/>
  <c r="AG15" i="4" s="1"/>
  <c r="L14" i="4"/>
  <c r="L15" i="4" s="1"/>
  <c r="W14" i="4"/>
  <c r="W15" i="4" s="1"/>
  <c r="AC14" i="4"/>
  <c r="AC15" i="4" s="1"/>
  <c r="AT14" i="4"/>
  <c r="AT15" i="4" s="1"/>
  <c r="AA14" i="4"/>
  <c r="AA15" i="4" s="1"/>
  <c r="R14" i="4"/>
  <c r="R15" i="4" s="1"/>
  <c r="H14" i="4"/>
  <c r="H15" i="4" s="1"/>
  <c r="AR14" i="4"/>
  <c r="AR15" i="4" s="1"/>
  <c r="AJ14" i="4"/>
  <c r="AJ15" i="4" s="1"/>
  <c r="AO14" i="4"/>
  <c r="AO15" i="4" s="1"/>
  <c r="U14" i="4"/>
  <c r="U15" i="4" s="1"/>
  <c r="J14" i="4"/>
  <c r="J15" i="4" s="1"/>
  <c r="Y14" i="4"/>
  <c r="BW23" i="5" l="1"/>
  <c r="BW62" i="5"/>
  <c r="BW3" i="5"/>
  <c r="BW87" i="5"/>
  <c r="BW83" i="5"/>
  <c r="BW40" i="5"/>
  <c r="BW72" i="5"/>
  <c r="BW96" i="5"/>
  <c r="BW90" i="5"/>
  <c r="BW9" i="5"/>
  <c r="BW42" i="5"/>
  <c r="BW98" i="5"/>
  <c r="BW47" i="5"/>
  <c r="BW20" i="5"/>
  <c r="BW79" i="5"/>
  <c r="BW35" i="5"/>
  <c r="BW64" i="5"/>
  <c r="BW68" i="5"/>
  <c r="BW27" i="5"/>
  <c r="BW67" i="5"/>
  <c r="BW70" i="5"/>
  <c r="BW15" i="5"/>
  <c r="BW85" i="5"/>
  <c r="BW92" i="5"/>
  <c r="BW58" i="5"/>
  <c r="BW78" i="5"/>
  <c r="BW77" i="5"/>
  <c r="BW16" i="5"/>
  <c r="BW91" i="5"/>
  <c r="BW59" i="5"/>
  <c r="BW81" i="5"/>
  <c r="BW51" i="5"/>
  <c r="BW37" i="5"/>
  <c r="BW56" i="5"/>
  <c r="BW22" i="5"/>
  <c r="BW63" i="5"/>
  <c r="BW11" i="5"/>
  <c r="BW82" i="5"/>
  <c r="BW30" i="5"/>
  <c r="BW7" i="5"/>
  <c r="BW76" i="5"/>
  <c r="BW60" i="5"/>
  <c r="BW46" i="5"/>
  <c r="BW41" i="5"/>
  <c r="BW71" i="5"/>
  <c r="BW53" i="5"/>
  <c r="BW45" i="5"/>
  <c r="BW31" i="5"/>
  <c r="BW52" i="5"/>
  <c r="BW95" i="5"/>
  <c r="BW94" i="5"/>
  <c r="BW54" i="5"/>
  <c r="BW12" i="5"/>
  <c r="BW74" i="5"/>
  <c r="BW61" i="5"/>
  <c r="BW73" i="5"/>
  <c r="BW6" i="5"/>
  <c r="BW32" i="5"/>
  <c r="BW33" i="5"/>
  <c r="BW34" i="5"/>
  <c r="BW89" i="5"/>
  <c r="BW43" i="5"/>
  <c r="BW86" i="5"/>
  <c r="BW29" i="5"/>
  <c r="BW13" i="5"/>
  <c r="BW88" i="5"/>
  <c r="BW39" i="5"/>
  <c r="BW80" i="5"/>
  <c r="BW5" i="5"/>
  <c r="BW69" i="5"/>
  <c r="BW17" i="5"/>
  <c r="BW50" i="5"/>
  <c r="BW66" i="5"/>
  <c r="BW24" i="5"/>
  <c r="BW4" i="5"/>
  <c r="BW36" i="5"/>
  <c r="BW26" i="5"/>
  <c r="BW65" i="5"/>
  <c r="BW44" i="5"/>
  <c r="BW14" i="5"/>
  <c r="BW97" i="5"/>
  <c r="BW57" i="5"/>
  <c r="BW25" i="5"/>
  <c r="BW48" i="5"/>
  <c r="BW55" i="5"/>
  <c r="BW10" i="5"/>
  <c r="BW84" i="5"/>
  <c r="BW38" i="5"/>
  <c r="BW75" i="5"/>
  <c r="BW49" i="5"/>
  <c r="BW93" i="5"/>
  <c r="BW19" i="5"/>
  <c r="BW21" i="5"/>
  <c r="BW8" i="5"/>
  <c r="BW18" i="5"/>
  <c r="BW28" i="5"/>
  <c r="BS59" i="5"/>
  <c r="BS14" i="5"/>
  <c r="BS92" i="5"/>
  <c r="BS23" i="5"/>
  <c r="BS24" i="5"/>
  <c r="BS80" i="5"/>
  <c r="BS32" i="5"/>
  <c r="BS27" i="5"/>
  <c r="BS45" i="5"/>
  <c r="BS43" i="5"/>
  <c r="BS76" i="5"/>
  <c r="BS72" i="5"/>
  <c r="BS91" i="5"/>
  <c r="BS44" i="5"/>
  <c r="BS40" i="5"/>
  <c r="BS82" i="5"/>
  <c r="BS21" i="5"/>
  <c r="BS48" i="5"/>
  <c r="BS94" i="5"/>
  <c r="BS9" i="5"/>
  <c r="BS56" i="5"/>
  <c r="BS15" i="5"/>
  <c r="BS33" i="5"/>
  <c r="BS50" i="5"/>
  <c r="BS47" i="5"/>
  <c r="BS37" i="5"/>
  <c r="BS78" i="5"/>
  <c r="BS53" i="5"/>
  <c r="BS30" i="5"/>
  <c r="BS77" i="5"/>
  <c r="BS96" i="5"/>
  <c r="BS41" i="5"/>
  <c r="BS57" i="5"/>
  <c r="BS5" i="5"/>
  <c r="BS25" i="5"/>
  <c r="BS66" i="5"/>
  <c r="BS71" i="5"/>
  <c r="BS46" i="5"/>
  <c r="BS75" i="5"/>
  <c r="BS29" i="5"/>
  <c r="BS81" i="5"/>
  <c r="BS90" i="5"/>
  <c r="BS70" i="5"/>
  <c r="BS19" i="5"/>
  <c r="BS97" i="5"/>
  <c r="BS88" i="5"/>
  <c r="BS60" i="5"/>
  <c r="BS17" i="5"/>
  <c r="BS34" i="5"/>
  <c r="BS87" i="5"/>
  <c r="BS52" i="5"/>
  <c r="BS28" i="5"/>
  <c r="BS61" i="5"/>
  <c r="BS11" i="5"/>
  <c r="BS3" i="5"/>
  <c r="BS55" i="5"/>
  <c r="BS4" i="5"/>
  <c r="BS86" i="5"/>
  <c r="BS84" i="5"/>
  <c r="BS64" i="5"/>
  <c r="BS7" i="5"/>
  <c r="BS74" i="5"/>
  <c r="BS13" i="5"/>
  <c r="BS22" i="5"/>
  <c r="BS26" i="5"/>
  <c r="BS62" i="5"/>
  <c r="BS38" i="5"/>
  <c r="BS42" i="5"/>
  <c r="BS20" i="5"/>
  <c r="BS85" i="5"/>
  <c r="BS65" i="5"/>
  <c r="BS98" i="5"/>
  <c r="BS67" i="5"/>
  <c r="BS89" i="5"/>
  <c r="BS8" i="5"/>
  <c r="BS39" i="5"/>
  <c r="BS16" i="5"/>
  <c r="BS10" i="5"/>
  <c r="BS51" i="5"/>
  <c r="BS18" i="5"/>
  <c r="BS63" i="5"/>
  <c r="BS68" i="5"/>
  <c r="BS93" i="5"/>
  <c r="BS69" i="5"/>
  <c r="BS95" i="5"/>
  <c r="BS58" i="5"/>
  <c r="BS6" i="5"/>
  <c r="BS36" i="5"/>
  <c r="BS79" i="5"/>
  <c r="BS35" i="5"/>
  <c r="BS12" i="5"/>
  <c r="BS54" i="5"/>
  <c r="BS31" i="5"/>
  <c r="BS73" i="5"/>
  <c r="BS49" i="5"/>
  <c r="BS83" i="5"/>
  <c r="CD28" i="5"/>
  <c r="CD50" i="5"/>
  <c r="CD79" i="5"/>
  <c r="CD12" i="5"/>
  <c r="CD38" i="5"/>
  <c r="CD67" i="5"/>
  <c r="CD5" i="5"/>
  <c r="CD51" i="5"/>
  <c r="CD72" i="5"/>
  <c r="CD86" i="5"/>
  <c r="CD64" i="5"/>
  <c r="CD45" i="5"/>
  <c r="CD25" i="5"/>
  <c r="CD47" i="5"/>
  <c r="CD95" i="5"/>
  <c r="CD62" i="5"/>
  <c r="CD21" i="5"/>
  <c r="CD23" i="5"/>
  <c r="CD17" i="5"/>
  <c r="CD65" i="5"/>
  <c r="CD89" i="5"/>
  <c r="CD91" i="5"/>
  <c r="CD96" i="5"/>
  <c r="CD8" i="5"/>
  <c r="CD22" i="5"/>
  <c r="CD85" i="5"/>
  <c r="CD36" i="5"/>
  <c r="CD58" i="5"/>
  <c r="CD76" i="5"/>
  <c r="CD11" i="5"/>
  <c r="CD59" i="5"/>
  <c r="CD80" i="5"/>
  <c r="CD81" i="5"/>
  <c r="CD70" i="5"/>
  <c r="CD90" i="5"/>
  <c r="CD32" i="5"/>
  <c r="CD3" i="5"/>
  <c r="CD30" i="5"/>
  <c r="CD71" i="5"/>
  <c r="CD7" i="5"/>
  <c r="CD73" i="5"/>
  <c r="CD77" i="5"/>
  <c r="CD74" i="5"/>
  <c r="CD82" i="5"/>
  <c r="CD54" i="5"/>
  <c r="CD9" i="5"/>
  <c r="CD43" i="5"/>
  <c r="CD24" i="5"/>
  <c r="CD46" i="5"/>
  <c r="CD20" i="5"/>
  <c r="CD29" i="5"/>
  <c r="CD39" i="5"/>
  <c r="CD66" i="5"/>
  <c r="CD16" i="5"/>
  <c r="CD10" i="5"/>
  <c r="CD18" i="5"/>
  <c r="CD27" i="5"/>
  <c r="CD56" i="5"/>
  <c r="CD42" i="5"/>
  <c r="CD68" i="5"/>
  <c r="CD55" i="5"/>
  <c r="CD33" i="5"/>
  <c r="CD31" i="5"/>
  <c r="CD44" i="5"/>
  <c r="CD57" i="5"/>
  <c r="CD34" i="5"/>
  <c r="CD61" i="5"/>
  <c r="CD84" i="5"/>
  <c r="CD52" i="5"/>
  <c r="CD49" i="5"/>
  <c r="CD98" i="5"/>
  <c r="CD97" i="5"/>
  <c r="CD53" i="5"/>
  <c r="CD93" i="5"/>
  <c r="CD26" i="5"/>
  <c r="CD15" i="5"/>
  <c r="CD75" i="5"/>
  <c r="CD6" i="5"/>
  <c r="CD35" i="5"/>
  <c r="CD69" i="5"/>
  <c r="CD92" i="5"/>
  <c r="CD83" i="5"/>
  <c r="CD13" i="5"/>
  <c r="CD88" i="5"/>
  <c r="CD63" i="5"/>
  <c r="CD40" i="5"/>
  <c r="CD78" i="5"/>
  <c r="CD41" i="5"/>
  <c r="CD94" i="5"/>
  <c r="CD19" i="5"/>
  <c r="CD4" i="5"/>
  <c r="CD37" i="5"/>
  <c r="CD60" i="5"/>
  <c r="CD48" i="5"/>
  <c r="CD14" i="5"/>
  <c r="CD87" i="5"/>
  <c r="CF56" i="5"/>
  <c r="CF11" i="5"/>
  <c r="CF67" i="5"/>
  <c r="CF78" i="5"/>
  <c r="CF91" i="5"/>
  <c r="CF29" i="5"/>
  <c r="CF81" i="5"/>
  <c r="CF16" i="5"/>
  <c r="CF74" i="5"/>
  <c r="CF58" i="5"/>
  <c r="CF30" i="5"/>
  <c r="CF83" i="5"/>
  <c r="CF46" i="5"/>
  <c r="CF33" i="5"/>
  <c r="CF6" i="5"/>
  <c r="CF61" i="5"/>
  <c r="CF31" i="5"/>
  <c r="CF70" i="5"/>
  <c r="CF59" i="5"/>
  <c r="CF38" i="5"/>
  <c r="CF34" i="5"/>
  <c r="CF45" i="5"/>
  <c r="CF69" i="5"/>
  <c r="CF65" i="5"/>
  <c r="CF13" i="5"/>
  <c r="CF37" i="5"/>
  <c r="CF85" i="5"/>
  <c r="CF4" i="5"/>
  <c r="CF82" i="5"/>
  <c r="CF8" i="5"/>
  <c r="CF14" i="5"/>
  <c r="CF62" i="5"/>
  <c r="CF63" i="5"/>
  <c r="CF87" i="5"/>
  <c r="CF49" i="5"/>
  <c r="CF18" i="5"/>
  <c r="CF39" i="5"/>
  <c r="CF36" i="5"/>
  <c r="CF77" i="5"/>
  <c r="CF89" i="5"/>
  <c r="CF94" i="5"/>
  <c r="CF10" i="5"/>
  <c r="CF32" i="5"/>
  <c r="CF76" i="5"/>
  <c r="CF43" i="5"/>
  <c r="CF53" i="5"/>
  <c r="CF95" i="5"/>
  <c r="CF88" i="5"/>
  <c r="CF9" i="5"/>
  <c r="CF97" i="5"/>
  <c r="CF84" i="5"/>
  <c r="CF20" i="5"/>
  <c r="CF72" i="5"/>
  <c r="CF17" i="5"/>
  <c r="CF25" i="5"/>
  <c r="CF3" i="5"/>
  <c r="CF50" i="5"/>
  <c r="CF42" i="5"/>
  <c r="CF35" i="5"/>
  <c r="CF12" i="5"/>
  <c r="CF79" i="5"/>
  <c r="CF54" i="5"/>
  <c r="CF92" i="5"/>
  <c r="CF57" i="5"/>
  <c r="CF51" i="5"/>
  <c r="CF24" i="5"/>
  <c r="CF71" i="5"/>
  <c r="CF68" i="5"/>
  <c r="CF60" i="5"/>
  <c r="CF22" i="5"/>
  <c r="CF96" i="5"/>
  <c r="CF26" i="5"/>
  <c r="CF28" i="5"/>
  <c r="CF86" i="5"/>
  <c r="CF41" i="5"/>
  <c r="CF98" i="5"/>
  <c r="CF21" i="5"/>
  <c r="CF5" i="5"/>
  <c r="CF64" i="5"/>
  <c r="CF73" i="5"/>
  <c r="CF48" i="5"/>
  <c r="CF23" i="5"/>
  <c r="CF7" i="5"/>
  <c r="CF27" i="5"/>
  <c r="CF75" i="5"/>
  <c r="CF47" i="5"/>
  <c r="CF15" i="5"/>
  <c r="CF40" i="5"/>
  <c r="CF93" i="5"/>
  <c r="CF80" i="5"/>
  <c r="CF90" i="5"/>
  <c r="CF52" i="5"/>
  <c r="CF55" i="5"/>
  <c r="CF66" i="5"/>
  <c r="CF44" i="5"/>
  <c r="CF19" i="5"/>
  <c r="BV16" i="5"/>
  <c r="BV65" i="5"/>
  <c r="BV3" i="5"/>
  <c r="BV39" i="5"/>
  <c r="BV49" i="5"/>
  <c r="BV93" i="5"/>
  <c r="BV76" i="5"/>
  <c r="BV46" i="5"/>
  <c r="BV72" i="5"/>
  <c r="BV96" i="5"/>
  <c r="BV91" i="5"/>
  <c r="BV64" i="5"/>
  <c r="BV24" i="5"/>
  <c r="BV50" i="5"/>
  <c r="BV30" i="5"/>
  <c r="BV51" i="5"/>
  <c r="BV13" i="5"/>
  <c r="BV47" i="5"/>
  <c r="BV63" i="5"/>
  <c r="BV18" i="5"/>
  <c r="BV85" i="5"/>
  <c r="BV27" i="5"/>
  <c r="BV66" i="5"/>
  <c r="BV89" i="5"/>
  <c r="BV67" i="5"/>
  <c r="BV43" i="5"/>
  <c r="BV68" i="5"/>
  <c r="BV10" i="5"/>
  <c r="BV59" i="5"/>
  <c r="BV86" i="5"/>
  <c r="BV81" i="5"/>
  <c r="BV97" i="5"/>
  <c r="BV36" i="5"/>
  <c r="BV15" i="5"/>
  <c r="BV7" i="5"/>
  <c r="BV71" i="5"/>
  <c r="BV52" i="5"/>
  <c r="BV5" i="5"/>
  <c r="BV55" i="5"/>
  <c r="BV40" i="5"/>
  <c r="BV53" i="5"/>
  <c r="BV19" i="5"/>
  <c r="BV57" i="5"/>
  <c r="BV4" i="5"/>
  <c r="BV23" i="5"/>
  <c r="BV80" i="5"/>
  <c r="BV21" i="5"/>
  <c r="BV70" i="5"/>
  <c r="BV69" i="5"/>
  <c r="BV61" i="5"/>
  <c r="BV73" i="5"/>
  <c r="BV28" i="5"/>
  <c r="BV22" i="5"/>
  <c r="BV25" i="5"/>
  <c r="BV37" i="5"/>
  <c r="BV29" i="5"/>
  <c r="BV41" i="5"/>
  <c r="BV77" i="5"/>
  <c r="BV32" i="5"/>
  <c r="BV90" i="5"/>
  <c r="BV31" i="5"/>
  <c r="BV26" i="5"/>
  <c r="BV78" i="5"/>
  <c r="BV38" i="5"/>
  <c r="BV74" i="5"/>
  <c r="BV14" i="5"/>
  <c r="BV95" i="5"/>
  <c r="BV83" i="5"/>
  <c r="BV48" i="5"/>
  <c r="BV8" i="5"/>
  <c r="BV42" i="5"/>
  <c r="BV98" i="5"/>
  <c r="BV94" i="5"/>
  <c r="BV92" i="5"/>
  <c r="BV62" i="5"/>
  <c r="BV56" i="5"/>
  <c r="BV79" i="5"/>
  <c r="BV75" i="5"/>
  <c r="BV88" i="5"/>
  <c r="BV33" i="5"/>
  <c r="BV84" i="5"/>
  <c r="BV44" i="5"/>
  <c r="BV17" i="5"/>
  <c r="BV6" i="5"/>
  <c r="BV87" i="5"/>
  <c r="BV58" i="5"/>
  <c r="BV45" i="5"/>
  <c r="BV9" i="5"/>
  <c r="BV54" i="5"/>
  <c r="BV60" i="5"/>
  <c r="BV35" i="5"/>
  <c r="BV20" i="5"/>
  <c r="BV11" i="5"/>
  <c r="BV82" i="5"/>
  <c r="BV34" i="5"/>
  <c r="BV12" i="5"/>
  <c r="CH59" i="5"/>
  <c r="CH40" i="5"/>
  <c r="CH81" i="5"/>
  <c r="CH52" i="5"/>
  <c r="CH69" i="5"/>
  <c r="CH22" i="5"/>
  <c r="CH77" i="5"/>
  <c r="CH42" i="5"/>
  <c r="CH86" i="5"/>
  <c r="CH65" i="5"/>
  <c r="CH85" i="5"/>
  <c r="CH12" i="5"/>
  <c r="CH80" i="5"/>
  <c r="CH94" i="5"/>
  <c r="CH87" i="5"/>
  <c r="CH95" i="5"/>
  <c r="CH21" i="5"/>
  <c r="CH23" i="5"/>
  <c r="CH70" i="5"/>
  <c r="CH98" i="5"/>
  <c r="CH29" i="5"/>
  <c r="CH64" i="5"/>
  <c r="CH71" i="5"/>
  <c r="CH54" i="5"/>
  <c r="CH83" i="5"/>
  <c r="CH14" i="5"/>
  <c r="CH11" i="5"/>
  <c r="CH51" i="5"/>
  <c r="CH73" i="5"/>
  <c r="CH45" i="5"/>
  <c r="CH93" i="5"/>
  <c r="CH15" i="5"/>
  <c r="CH55" i="5"/>
  <c r="CH3" i="5"/>
  <c r="CH6" i="5"/>
  <c r="CH39" i="5"/>
  <c r="CH63" i="5"/>
  <c r="CH89" i="5"/>
  <c r="CH5" i="5"/>
  <c r="CH61" i="5"/>
  <c r="CH24" i="5"/>
  <c r="CH46" i="5"/>
  <c r="CH91" i="5"/>
  <c r="CH79" i="5"/>
  <c r="CH18" i="5"/>
  <c r="CH44" i="5"/>
  <c r="CH26" i="5"/>
  <c r="CH47" i="5"/>
  <c r="CH78" i="5"/>
  <c r="CH82" i="5"/>
  <c r="CH41" i="5"/>
  <c r="CH90" i="5"/>
  <c r="CH72" i="5"/>
  <c r="CH68" i="5"/>
  <c r="CH8" i="5"/>
  <c r="CH7" i="5"/>
  <c r="CH19" i="5"/>
  <c r="CH34" i="5"/>
  <c r="CH4" i="5"/>
  <c r="CH53" i="5"/>
  <c r="CH58" i="5"/>
  <c r="CH33" i="5"/>
  <c r="CH92" i="5"/>
  <c r="CH56" i="5"/>
  <c r="CH50" i="5"/>
  <c r="CH37" i="5"/>
  <c r="CH48" i="5"/>
  <c r="CH13" i="5"/>
  <c r="CH20" i="5"/>
  <c r="CH9" i="5"/>
  <c r="CH16" i="5"/>
  <c r="CH30" i="5"/>
  <c r="CH62" i="5"/>
  <c r="CH36" i="5"/>
  <c r="CH38" i="5"/>
  <c r="CH75" i="5"/>
  <c r="CH67" i="5"/>
  <c r="CH88" i="5"/>
  <c r="CH35" i="5"/>
  <c r="CH60" i="5"/>
  <c r="CH43" i="5"/>
  <c r="CH96" i="5"/>
  <c r="CH84" i="5"/>
  <c r="CH76" i="5"/>
  <c r="CH28" i="5"/>
  <c r="CH57" i="5"/>
  <c r="CH32" i="5"/>
  <c r="CH25" i="5"/>
  <c r="CH31" i="5"/>
  <c r="CH49" i="5"/>
  <c r="CH97" i="5"/>
  <c r="CH66" i="5"/>
  <c r="CH17" i="5"/>
  <c r="CH10" i="5"/>
  <c r="CH74" i="5"/>
  <c r="CH27" i="5"/>
  <c r="BT44" i="5"/>
  <c r="BT51" i="5"/>
  <c r="BT59" i="5"/>
  <c r="BT57" i="5"/>
  <c r="BT88" i="5"/>
  <c r="BT7" i="5"/>
  <c r="BT43" i="5"/>
  <c r="BT45" i="5"/>
  <c r="BT54" i="5"/>
  <c r="BT26" i="5"/>
  <c r="BT84" i="5"/>
  <c r="BT67" i="5"/>
  <c r="BT23" i="5"/>
  <c r="BT36" i="5"/>
  <c r="BT18" i="5"/>
  <c r="BT89" i="5"/>
  <c r="BT97" i="5"/>
  <c r="BT70" i="5"/>
  <c r="BT46" i="5"/>
  <c r="BT87" i="5"/>
  <c r="BT58" i="5"/>
  <c r="BT76" i="5"/>
  <c r="BT29" i="5"/>
  <c r="BT53" i="5"/>
  <c r="BT50" i="5"/>
  <c r="BT68" i="5"/>
  <c r="BT55" i="5"/>
  <c r="BT10" i="5"/>
  <c r="BT90" i="5"/>
  <c r="BT6" i="5"/>
  <c r="BT73" i="5"/>
  <c r="BT95" i="5"/>
  <c r="BT39" i="5"/>
  <c r="BT83" i="5"/>
  <c r="BT32" i="5"/>
  <c r="BT86" i="5"/>
  <c r="BT72" i="5"/>
  <c r="BT69" i="5"/>
  <c r="BT9" i="5"/>
  <c r="BT80" i="5"/>
  <c r="BT16" i="5"/>
  <c r="BT52" i="5"/>
  <c r="BT77" i="5"/>
  <c r="BT31" i="5"/>
  <c r="BT98" i="5"/>
  <c r="BT56" i="5"/>
  <c r="BT42" i="5"/>
  <c r="BT49" i="5"/>
  <c r="BT75" i="5"/>
  <c r="BT5" i="5"/>
  <c r="BT38" i="5"/>
  <c r="BT92" i="5"/>
  <c r="BT74" i="5"/>
  <c r="BT41" i="5"/>
  <c r="BT62" i="5"/>
  <c r="BT35" i="5"/>
  <c r="BT25" i="5"/>
  <c r="BT4" i="5"/>
  <c r="BT65" i="5"/>
  <c r="BT96" i="5"/>
  <c r="BT40" i="5"/>
  <c r="BT91" i="5"/>
  <c r="BT21" i="5"/>
  <c r="BT8" i="5"/>
  <c r="BT48" i="5"/>
  <c r="BT66" i="5"/>
  <c r="BT11" i="5"/>
  <c r="BT17" i="5"/>
  <c r="BT20" i="5"/>
  <c r="BT33" i="5"/>
  <c r="BT81" i="5"/>
  <c r="BT19" i="5"/>
  <c r="BT24" i="5"/>
  <c r="BT94" i="5"/>
  <c r="BT82" i="5"/>
  <c r="BT78" i="5"/>
  <c r="BT85" i="5"/>
  <c r="BT79" i="5"/>
  <c r="BT15" i="5"/>
  <c r="BT22" i="5"/>
  <c r="BT71" i="5"/>
  <c r="BT93" i="5"/>
  <c r="BT60" i="5"/>
  <c r="BT47" i="5"/>
  <c r="BT12" i="5"/>
  <c r="BT61" i="5"/>
  <c r="BT63" i="5"/>
  <c r="BT37" i="5"/>
  <c r="BT27" i="5"/>
  <c r="BT28" i="5"/>
  <c r="BT64" i="5"/>
  <c r="BT30" i="5"/>
  <c r="BT34" i="5"/>
  <c r="BT14" i="5"/>
  <c r="BT3" i="5"/>
  <c r="BT13" i="5"/>
  <c r="BX59" i="5"/>
  <c r="BX56" i="5"/>
  <c r="BX49" i="5"/>
  <c r="BX72" i="5"/>
  <c r="BX54" i="5"/>
  <c r="BX30" i="5"/>
  <c r="BX13" i="5"/>
  <c r="BX55" i="5"/>
  <c r="BX9" i="5"/>
  <c r="BX40" i="5"/>
  <c r="BX91" i="5"/>
  <c r="BX50" i="5"/>
  <c r="BX47" i="5"/>
  <c r="BX31" i="5"/>
  <c r="BX83" i="5"/>
  <c r="BX77" i="5"/>
  <c r="BX64" i="5"/>
  <c r="BX48" i="5"/>
  <c r="BX92" i="5"/>
  <c r="BX80" i="5"/>
  <c r="BX97" i="5"/>
  <c r="BX12" i="5"/>
  <c r="BX33" i="5"/>
  <c r="BX18" i="5"/>
  <c r="BX81" i="5"/>
  <c r="BX74" i="5"/>
  <c r="BX95" i="5"/>
  <c r="BX15" i="5"/>
  <c r="BX62" i="5"/>
  <c r="BX36" i="5"/>
  <c r="BX23" i="5"/>
  <c r="BX37" i="5"/>
  <c r="BX84" i="5"/>
  <c r="BX69" i="5"/>
  <c r="BX79" i="5"/>
  <c r="BX10" i="5"/>
  <c r="BX46" i="5"/>
  <c r="BX76" i="5"/>
  <c r="BX5" i="5"/>
  <c r="BX57" i="5"/>
  <c r="BX32" i="5"/>
  <c r="BX17" i="5"/>
  <c r="BX24" i="5"/>
  <c r="BX28" i="5"/>
  <c r="BX98" i="5"/>
  <c r="BX87" i="5"/>
  <c r="BX26" i="5"/>
  <c r="BX90" i="5"/>
  <c r="BX25" i="5"/>
  <c r="BX4" i="5"/>
  <c r="BX71" i="5"/>
  <c r="BX21" i="5"/>
  <c r="BX42" i="5"/>
  <c r="BX85" i="5"/>
  <c r="BX7" i="5"/>
  <c r="BX39" i="5"/>
  <c r="BX65" i="5"/>
  <c r="BX16" i="5"/>
  <c r="BX43" i="5"/>
  <c r="BX52" i="5"/>
  <c r="BX88" i="5"/>
  <c r="BX14" i="5"/>
  <c r="BX82" i="5"/>
  <c r="BX6" i="5"/>
  <c r="BX96" i="5"/>
  <c r="BX38" i="5"/>
  <c r="BX11" i="5"/>
  <c r="BX58" i="5"/>
  <c r="BX61" i="5"/>
  <c r="BX89" i="5"/>
  <c r="BX75" i="5"/>
  <c r="BX20" i="5"/>
  <c r="BX8" i="5"/>
  <c r="BX78" i="5"/>
  <c r="BX66" i="5"/>
  <c r="BX60" i="5"/>
  <c r="BX34" i="5"/>
  <c r="BX51" i="5"/>
  <c r="BX19" i="5"/>
  <c r="BX41" i="5"/>
  <c r="BX63" i="5"/>
  <c r="BX35" i="5"/>
  <c r="BX22" i="5"/>
  <c r="BX73" i="5"/>
  <c r="BX94" i="5"/>
  <c r="BX44" i="5"/>
  <c r="BX27" i="5"/>
  <c r="BX68" i="5"/>
  <c r="BX70" i="5"/>
  <c r="BX86" i="5"/>
  <c r="BX53" i="5"/>
  <c r="BX45" i="5"/>
  <c r="BX29" i="5"/>
  <c r="BX3" i="5"/>
  <c r="BX67" i="5"/>
  <c r="BX93" i="5"/>
  <c r="CE94" i="5"/>
  <c r="CE15" i="5"/>
  <c r="CE35" i="5"/>
  <c r="CE6" i="5"/>
  <c r="CE65" i="5"/>
  <c r="CE54" i="5"/>
  <c r="CE80" i="5"/>
  <c r="CE60" i="5"/>
  <c r="CE78" i="5"/>
  <c r="CE83" i="5"/>
  <c r="CE79" i="5"/>
  <c r="CE85" i="5"/>
  <c r="CE72" i="5"/>
  <c r="CE39" i="5"/>
  <c r="CE10" i="5"/>
  <c r="CE66" i="5"/>
  <c r="CE84" i="5"/>
  <c r="CE95" i="5"/>
  <c r="CE96" i="5"/>
  <c r="CE90" i="5"/>
  <c r="CE75" i="5"/>
  <c r="CE31" i="5"/>
  <c r="CE32" i="5"/>
  <c r="CE51" i="5"/>
  <c r="CE81" i="5"/>
  <c r="CE28" i="5"/>
  <c r="CE13" i="5"/>
  <c r="CE64" i="5"/>
  <c r="CE53" i="5"/>
  <c r="CE11" i="5"/>
  <c r="CE20" i="5"/>
  <c r="CE27" i="5"/>
  <c r="CE17" i="5"/>
  <c r="CE92" i="5"/>
  <c r="CE71" i="5"/>
  <c r="CE44" i="5"/>
  <c r="CE50" i="5"/>
  <c r="CE25" i="5"/>
  <c r="CE87" i="5"/>
  <c r="CE48" i="5"/>
  <c r="CE68" i="5"/>
  <c r="CE70" i="5"/>
  <c r="CE93" i="5"/>
  <c r="CE98" i="5"/>
  <c r="CE61" i="5"/>
  <c r="CE37" i="5"/>
  <c r="CE67" i="5"/>
  <c r="CE22" i="5"/>
  <c r="CE69" i="5"/>
  <c r="CE82" i="5"/>
  <c r="CE88" i="5"/>
  <c r="CE36" i="5"/>
  <c r="CE46" i="5"/>
  <c r="CE26" i="5"/>
  <c r="CE23" i="5"/>
  <c r="CE77" i="5"/>
  <c r="CE58" i="5"/>
  <c r="CE40" i="5"/>
  <c r="CE97" i="5"/>
  <c r="CE18" i="5"/>
  <c r="CE43" i="5"/>
  <c r="CE30" i="5"/>
  <c r="CE41" i="5"/>
  <c r="CE19" i="5"/>
  <c r="CE33" i="5"/>
  <c r="CE16" i="5"/>
  <c r="CE56" i="5"/>
  <c r="CE8" i="5"/>
  <c r="CE4" i="5"/>
  <c r="CE47" i="5"/>
  <c r="CE49" i="5"/>
  <c r="CE38" i="5"/>
  <c r="CE73" i="5"/>
  <c r="CE89" i="5"/>
  <c r="CE5" i="5"/>
  <c r="CE63" i="5"/>
  <c r="CE55" i="5"/>
  <c r="CE12" i="5"/>
  <c r="CE34" i="5"/>
  <c r="CE45" i="5"/>
  <c r="CE42" i="5"/>
  <c r="CE74" i="5"/>
  <c r="CE76" i="5"/>
  <c r="CE57" i="5"/>
  <c r="CE91" i="5"/>
  <c r="CE29" i="5"/>
  <c r="CE9" i="5"/>
  <c r="CE86" i="5"/>
  <c r="CE21" i="5"/>
  <c r="CE62" i="5"/>
  <c r="CE14" i="5"/>
  <c r="CE7" i="5"/>
  <c r="CE52" i="5"/>
  <c r="CE3" i="5"/>
  <c r="CE59" i="5"/>
  <c r="CE24" i="5"/>
  <c r="CG37" i="5"/>
  <c r="CG8" i="5"/>
  <c r="CG67" i="5"/>
  <c r="CG24" i="5"/>
  <c r="CG16" i="5"/>
  <c r="CG93" i="5"/>
  <c r="CG80" i="5"/>
  <c r="CG65" i="5"/>
  <c r="CG70" i="5"/>
  <c r="CG39" i="5"/>
  <c r="CG36" i="5"/>
  <c r="CG18" i="5"/>
  <c r="CG12" i="5"/>
  <c r="CG43" i="5"/>
  <c r="CG9" i="5"/>
  <c r="CG88" i="5"/>
  <c r="CG84" i="5"/>
  <c r="CG13" i="5"/>
  <c r="CG15" i="5"/>
  <c r="CG10" i="5"/>
  <c r="CG45" i="5"/>
  <c r="CG59" i="5"/>
  <c r="CG69" i="5"/>
  <c r="CG22" i="5"/>
  <c r="CG25" i="5"/>
  <c r="CG75" i="5"/>
  <c r="CG61" i="5"/>
  <c r="CG38" i="5"/>
  <c r="CG98" i="5"/>
  <c r="CG35" i="5"/>
  <c r="CG47" i="5"/>
  <c r="CG42" i="5"/>
  <c r="CG19" i="5"/>
  <c r="CG30" i="5"/>
  <c r="CG68" i="5"/>
  <c r="CG32" i="5"/>
  <c r="CG62" i="5"/>
  <c r="CG33" i="5"/>
  <c r="CG6" i="5"/>
  <c r="CG79" i="5"/>
  <c r="CG92" i="5"/>
  <c r="CG94" i="5"/>
  <c r="CG66" i="5"/>
  <c r="CG49" i="5"/>
  <c r="CG90" i="5"/>
  <c r="CG83" i="5"/>
  <c r="CG91" i="5"/>
  <c r="CG5" i="5"/>
  <c r="CG28" i="5"/>
  <c r="CG14" i="5"/>
  <c r="CG50" i="5"/>
  <c r="CG87" i="5"/>
  <c r="CG26" i="5"/>
  <c r="CG76" i="5"/>
  <c r="CG3" i="5"/>
  <c r="CG17" i="5"/>
  <c r="CG55" i="5"/>
  <c r="CG4" i="5"/>
  <c r="CG7" i="5"/>
  <c r="CG11" i="5"/>
  <c r="CG77" i="5"/>
  <c r="CG23" i="5"/>
  <c r="CG27" i="5"/>
  <c r="CG82" i="5"/>
  <c r="CG71" i="5"/>
  <c r="CG20" i="5"/>
  <c r="CG86" i="5"/>
  <c r="CG78" i="5"/>
  <c r="CG52" i="5"/>
  <c r="CG31" i="5"/>
  <c r="CG72" i="5"/>
  <c r="CG57" i="5"/>
  <c r="CG48" i="5"/>
  <c r="CG46" i="5"/>
  <c r="CG53" i="5"/>
  <c r="CG96" i="5"/>
  <c r="CG97" i="5"/>
  <c r="CG21" i="5"/>
  <c r="CG95" i="5"/>
  <c r="CG73" i="5"/>
  <c r="CG74" i="5"/>
  <c r="CG85" i="5"/>
  <c r="CG56" i="5"/>
  <c r="CG63" i="5"/>
  <c r="CG29" i="5"/>
  <c r="CG60" i="5"/>
  <c r="CG41" i="5"/>
  <c r="CG51" i="5"/>
  <c r="CG54" i="5"/>
  <c r="CG64" i="5"/>
  <c r="CG44" i="5"/>
  <c r="CG58" i="5"/>
  <c r="CG40" i="5"/>
  <c r="CG81" i="5"/>
  <c r="CG34" i="5"/>
  <c r="CG89" i="5"/>
  <c r="BY76" i="5"/>
  <c r="BY56" i="5"/>
  <c r="BY79" i="5"/>
  <c r="BY22" i="5"/>
  <c r="BY82" i="5"/>
  <c r="BY59" i="5"/>
  <c r="BY5" i="5"/>
  <c r="BY18" i="5"/>
  <c r="BY89" i="5"/>
  <c r="BY33" i="5"/>
  <c r="BY51" i="5"/>
  <c r="BY54" i="5"/>
  <c r="BY40" i="5"/>
  <c r="BY32" i="5"/>
  <c r="BY92" i="5"/>
  <c r="BY27" i="5"/>
  <c r="BY29" i="5"/>
  <c r="BY58" i="5"/>
  <c r="BY62" i="5"/>
  <c r="BY25" i="5"/>
  <c r="BY70" i="5"/>
  <c r="BY85" i="5"/>
  <c r="BY19" i="5"/>
  <c r="BY36" i="5"/>
  <c r="BY91" i="5"/>
  <c r="BY17" i="5"/>
  <c r="BY41" i="5"/>
  <c r="BY98" i="5"/>
  <c r="BY16" i="5"/>
  <c r="BY81" i="5"/>
  <c r="BY86" i="5"/>
  <c r="BY64" i="5"/>
  <c r="BY45" i="5"/>
  <c r="BY3" i="5"/>
  <c r="BY61" i="5"/>
  <c r="BY38" i="5"/>
  <c r="BY15" i="5"/>
  <c r="BY13" i="5"/>
  <c r="BY31" i="5"/>
  <c r="BY14" i="5"/>
  <c r="BY10" i="5"/>
  <c r="BY8" i="5"/>
  <c r="BY87" i="5"/>
  <c r="BY68" i="5"/>
  <c r="BY53" i="5"/>
  <c r="BY94" i="5"/>
  <c r="BY84" i="5"/>
  <c r="BY96" i="5"/>
  <c r="BY80" i="5"/>
  <c r="BY66" i="5"/>
  <c r="BY65" i="5"/>
  <c r="BY46" i="5"/>
  <c r="BY72" i="5"/>
  <c r="BY4" i="5"/>
  <c r="BY35" i="5"/>
  <c r="BY48" i="5"/>
  <c r="BY71" i="5"/>
  <c r="BY75" i="5"/>
  <c r="BY67" i="5"/>
  <c r="BY26" i="5"/>
  <c r="BY20" i="5"/>
  <c r="BY6" i="5"/>
  <c r="BY77" i="5"/>
  <c r="BY69" i="5"/>
  <c r="BY43" i="5"/>
  <c r="BY23" i="5"/>
  <c r="BY39" i="5"/>
  <c r="BY30" i="5"/>
  <c r="BY93" i="5"/>
  <c r="BY42" i="5"/>
  <c r="BY88" i="5"/>
  <c r="BY47" i="5"/>
  <c r="BY11" i="5"/>
  <c r="BY83" i="5"/>
  <c r="BY97" i="5"/>
  <c r="BY52" i="5"/>
  <c r="BY57" i="5"/>
  <c r="BY78" i="5"/>
  <c r="BY12" i="5"/>
  <c r="BY55" i="5"/>
  <c r="BY63" i="5"/>
  <c r="BY44" i="5"/>
  <c r="BY49" i="5"/>
  <c r="BY73" i="5"/>
  <c r="BY28" i="5"/>
  <c r="BY37" i="5"/>
  <c r="BY9" i="5"/>
  <c r="BY95" i="5"/>
  <c r="BY21" i="5"/>
  <c r="BY50" i="5"/>
  <c r="BY60" i="5"/>
  <c r="BY7" i="5"/>
  <c r="BY74" i="5"/>
  <c r="BY34" i="5"/>
  <c r="BY24" i="5"/>
  <c r="BY90" i="5"/>
  <c r="CA31" i="5"/>
  <c r="CA54" i="5"/>
  <c r="CA46" i="5"/>
  <c r="CA39" i="5"/>
  <c r="CA25" i="5"/>
  <c r="CA86" i="5"/>
  <c r="CA26" i="5"/>
  <c r="CA87" i="5"/>
  <c r="CA15" i="5"/>
  <c r="CA37" i="5"/>
  <c r="CA88" i="5"/>
  <c r="CA77" i="5"/>
  <c r="CA58" i="5"/>
  <c r="CA24" i="5"/>
  <c r="CA48" i="5"/>
  <c r="CA98" i="5"/>
  <c r="CA5" i="5"/>
  <c r="CA45" i="5"/>
  <c r="CA72" i="5"/>
  <c r="CA93" i="5"/>
  <c r="CA84" i="5"/>
  <c r="CA20" i="5"/>
  <c r="CA33" i="5"/>
  <c r="CA81" i="5"/>
  <c r="CA91" i="5"/>
  <c r="CA59" i="5"/>
  <c r="CA40" i="5"/>
  <c r="CA3" i="5"/>
  <c r="CA17" i="5"/>
  <c r="CA23" i="5"/>
  <c r="CA96" i="5"/>
  <c r="CA63" i="5"/>
  <c r="CA68" i="5"/>
  <c r="CA79" i="5"/>
  <c r="CA64" i="5"/>
  <c r="CA50" i="5"/>
  <c r="CA74" i="5"/>
  <c r="CA73" i="5"/>
  <c r="CA51" i="5"/>
  <c r="CA8" i="5"/>
  <c r="CA41" i="5"/>
  <c r="CA6" i="5"/>
  <c r="CA53" i="5"/>
  <c r="CA12" i="5"/>
  <c r="CA69" i="5"/>
  <c r="CA66" i="5"/>
  <c r="CA75" i="5"/>
  <c r="CA78" i="5"/>
  <c r="CA49" i="5"/>
  <c r="CA28" i="5"/>
  <c r="CA89" i="5"/>
  <c r="CA62" i="5"/>
  <c r="CA27" i="5"/>
  <c r="CA38" i="5"/>
  <c r="CA85" i="5"/>
  <c r="CA32" i="5"/>
  <c r="CA60" i="5"/>
  <c r="CA90" i="5"/>
  <c r="CA10" i="5"/>
  <c r="CA4" i="5"/>
  <c r="CA44" i="5"/>
  <c r="CA67" i="5"/>
  <c r="CA71" i="5"/>
  <c r="CA30" i="5"/>
  <c r="CA35" i="5"/>
  <c r="CA19" i="5"/>
  <c r="CA57" i="5"/>
  <c r="CA61" i="5"/>
  <c r="CA92" i="5"/>
  <c r="CA94" i="5"/>
  <c r="CA95" i="5"/>
  <c r="CA76" i="5"/>
  <c r="CA36" i="5"/>
  <c r="CA22" i="5"/>
  <c r="CA9" i="5"/>
  <c r="CA65" i="5"/>
  <c r="CA34" i="5"/>
  <c r="CA82" i="5"/>
  <c r="CA52" i="5"/>
  <c r="CA70" i="5"/>
  <c r="CA97" i="5"/>
  <c r="CA11" i="5"/>
  <c r="CA18" i="5"/>
  <c r="CA29" i="5"/>
  <c r="CA83" i="5"/>
  <c r="CA14" i="5"/>
  <c r="CA80" i="5"/>
  <c r="CA47" i="5"/>
  <c r="CA7" i="5"/>
  <c r="CA21" i="5"/>
  <c r="CA56" i="5"/>
  <c r="CA42" i="5"/>
  <c r="CA13" i="5"/>
  <c r="CA55" i="5"/>
  <c r="CA16" i="5"/>
  <c r="CA43" i="5"/>
  <c r="BU85" i="5"/>
  <c r="BU37" i="5"/>
  <c r="BU91" i="5"/>
  <c r="BU15" i="5"/>
  <c r="BU29" i="5"/>
  <c r="BU83" i="5"/>
  <c r="BU43" i="5"/>
  <c r="BU73" i="5"/>
  <c r="BU34" i="5"/>
  <c r="BU87" i="5"/>
  <c r="BU67" i="5"/>
  <c r="BU28" i="5"/>
  <c r="BU77" i="5"/>
  <c r="BU13" i="5"/>
  <c r="BU59" i="5"/>
  <c r="BU74" i="5"/>
  <c r="BU98" i="5"/>
  <c r="BU42" i="5"/>
  <c r="BU97" i="5"/>
  <c r="BU27" i="5"/>
  <c r="BU69" i="5"/>
  <c r="BU48" i="5"/>
  <c r="BU21" i="5"/>
  <c r="BU61" i="5"/>
  <c r="BU9" i="5"/>
  <c r="BU3" i="5"/>
  <c r="BU38" i="5"/>
  <c r="BU53" i="5"/>
  <c r="BU7" i="5"/>
  <c r="BU52" i="5"/>
  <c r="BU89" i="5"/>
  <c r="BU10" i="5"/>
  <c r="BU55" i="5"/>
  <c r="BU40" i="5"/>
  <c r="BU18" i="5"/>
  <c r="BU36" i="5"/>
  <c r="BU24" i="5"/>
  <c r="BU5" i="5"/>
  <c r="BU12" i="5"/>
  <c r="BU51" i="5"/>
  <c r="BU62" i="5"/>
  <c r="BU26" i="5"/>
  <c r="BU96" i="5"/>
  <c r="BU84" i="5"/>
  <c r="BU45" i="5"/>
  <c r="BU23" i="5"/>
  <c r="BU8" i="5"/>
  <c r="BU90" i="5"/>
  <c r="BU75" i="5"/>
  <c r="BU20" i="5"/>
  <c r="BU72" i="5"/>
  <c r="BU35" i="5"/>
  <c r="BU95" i="5"/>
  <c r="BU56" i="5"/>
  <c r="BU86" i="5"/>
  <c r="BU46" i="5"/>
  <c r="BU76" i="5"/>
  <c r="BU78" i="5"/>
  <c r="BU22" i="5"/>
  <c r="BU93" i="5"/>
  <c r="BU19" i="5"/>
  <c r="BU82" i="5"/>
  <c r="BU54" i="5"/>
  <c r="BU33" i="5"/>
  <c r="BU57" i="5"/>
  <c r="BU71" i="5"/>
  <c r="BU49" i="5"/>
  <c r="BU70" i="5"/>
  <c r="BU39" i="5"/>
  <c r="BU25" i="5"/>
  <c r="BU68" i="5"/>
  <c r="BU79" i="5"/>
  <c r="BU50" i="5"/>
  <c r="BU63" i="5"/>
  <c r="BU4" i="5"/>
  <c r="BU92" i="5"/>
  <c r="BU32" i="5"/>
  <c r="BU65" i="5"/>
  <c r="BU47" i="5"/>
  <c r="BU94" i="5"/>
  <c r="BU80" i="5"/>
  <c r="BU66" i="5"/>
  <c r="BU44" i="5"/>
  <c r="BU58" i="5"/>
  <c r="BU6" i="5"/>
  <c r="BU11" i="5"/>
  <c r="BU64" i="5"/>
  <c r="BU88" i="5"/>
  <c r="BU16" i="5"/>
  <c r="BU81" i="5"/>
  <c r="BU60" i="5"/>
  <c r="BU31" i="5"/>
  <c r="BU30" i="5"/>
  <c r="BU14" i="5"/>
  <c r="BU17" i="5"/>
  <c r="BU41" i="5"/>
  <c r="CJ6" i="5"/>
  <c r="CJ21" i="5"/>
  <c r="CJ17" i="5"/>
  <c r="CJ52" i="5"/>
  <c r="CJ18" i="5"/>
  <c r="CJ98" i="5"/>
  <c r="CJ63" i="5"/>
  <c r="CJ69" i="5"/>
  <c r="CJ56" i="5"/>
  <c r="CJ65" i="5"/>
  <c r="CJ22" i="5"/>
  <c r="CJ13" i="5"/>
  <c r="CJ61" i="5"/>
  <c r="CJ74" i="5"/>
  <c r="CJ15" i="5"/>
  <c r="CJ4" i="5"/>
  <c r="CJ7" i="5"/>
  <c r="CJ79" i="5"/>
  <c r="CJ76" i="5"/>
  <c r="CJ38" i="5"/>
  <c r="CJ27" i="5"/>
  <c r="CJ59" i="5"/>
  <c r="CJ43" i="5"/>
  <c r="CJ92" i="5"/>
  <c r="CJ10" i="5"/>
  <c r="CJ68" i="5"/>
  <c r="CJ16" i="5"/>
  <c r="CJ25" i="5"/>
  <c r="CJ14" i="5"/>
  <c r="CJ55" i="5"/>
  <c r="CJ94" i="5"/>
  <c r="CJ23" i="5"/>
  <c r="CJ80" i="5"/>
  <c r="CJ82" i="5"/>
  <c r="CJ95" i="5"/>
  <c r="CJ90" i="5"/>
  <c r="CJ49" i="5"/>
  <c r="CJ40" i="5"/>
  <c r="CJ97" i="5"/>
  <c r="CJ73" i="5"/>
  <c r="CJ54" i="5"/>
  <c r="CJ81" i="5"/>
  <c r="CJ42" i="5"/>
  <c r="CJ34" i="5"/>
  <c r="CJ70" i="5"/>
  <c r="CJ72" i="5"/>
  <c r="CJ31" i="5"/>
  <c r="CJ67" i="5"/>
  <c r="CJ60" i="5"/>
  <c r="CJ62" i="5"/>
  <c r="CJ3" i="5"/>
  <c r="CJ66" i="5"/>
  <c r="CJ47" i="5"/>
  <c r="CJ58" i="5"/>
  <c r="CJ96" i="5"/>
  <c r="CJ12" i="5"/>
  <c r="CJ32" i="5"/>
  <c r="CJ8" i="5"/>
  <c r="CJ41" i="5"/>
  <c r="CJ71" i="5"/>
  <c r="CJ19" i="5"/>
  <c r="CJ89" i="5"/>
  <c r="CJ26" i="5"/>
  <c r="CJ64" i="5"/>
  <c r="CJ77" i="5"/>
  <c r="CJ33" i="5"/>
  <c r="CJ88" i="5"/>
  <c r="CJ29" i="5"/>
  <c r="CJ30" i="5"/>
  <c r="CJ50" i="5"/>
  <c r="CJ35" i="5"/>
  <c r="CJ9" i="5"/>
  <c r="CJ45" i="5"/>
  <c r="CJ39" i="5"/>
  <c r="CJ5" i="5"/>
  <c r="CJ78" i="5"/>
  <c r="CJ51" i="5"/>
  <c r="CJ87" i="5"/>
  <c r="CJ28" i="5"/>
  <c r="CJ44" i="5"/>
  <c r="CJ91" i="5"/>
  <c r="CJ24" i="5"/>
  <c r="CJ53" i="5"/>
  <c r="CJ84" i="5"/>
  <c r="CJ83" i="5"/>
  <c r="CJ57" i="5"/>
  <c r="CJ75" i="5"/>
  <c r="CJ20" i="5"/>
  <c r="CJ48" i="5"/>
  <c r="CJ86" i="5"/>
  <c r="CJ85" i="5"/>
  <c r="CJ11" i="5"/>
  <c r="CJ36" i="5"/>
  <c r="CJ46" i="5"/>
  <c r="CJ37" i="5"/>
  <c r="CJ93" i="5"/>
  <c r="CB5" i="5"/>
  <c r="CB60" i="5"/>
  <c r="CB14" i="5"/>
  <c r="CB30" i="5"/>
  <c r="CB20" i="5"/>
  <c r="CB97" i="5"/>
  <c r="CB56" i="5"/>
  <c r="CB17" i="5"/>
  <c r="CB13" i="5"/>
  <c r="CB66" i="5"/>
  <c r="CB81" i="5"/>
  <c r="CB31" i="5"/>
  <c r="CB77" i="5"/>
  <c r="CB88" i="5"/>
  <c r="CB82" i="5"/>
  <c r="CB16" i="5"/>
  <c r="CB57" i="5"/>
  <c r="CB79" i="5"/>
  <c r="CB4" i="5"/>
  <c r="CB89" i="5"/>
  <c r="CB65" i="5"/>
  <c r="CB92" i="5"/>
  <c r="CB15" i="5"/>
  <c r="CB85" i="5"/>
  <c r="CB55" i="5"/>
  <c r="CB11" i="5"/>
  <c r="CB36" i="5"/>
  <c r="CB72" i="5"/>
  <c r="CB46" i="5"/>
  <c r="CB64" i="5"/>
  <c r="CB76" i="5"/>
  <c r="CB8" i="5"/>
  <c r="CB35" i="5"/>
  <c r="CB29" i="5"/>
  <c r="CB93" i="5"/>
  <c r="CB19" i="5"/>
  <c r="CB74" i="5"/>
  <c r="CB25" i="5"/>
  <c r="CB51" i="5"/>
  <c r="CB62" i="5"/>
  <c r="CB83" i="5"/>
  <c r="CB94" i="5"/>
  <c r="CB28" i="5"/>
  <c r="CB80" i="5"/>
  <c r="CB42" i="5"/>
  <c r="CB45" i="5"/>
  <c r="CB68" i="5"/>
  <c r="CB7" i="5"/>
  <c r="CB86" i="5"/>
  <c r="CB38" i="5"/>
  <c r="CB70" i="5"/>
  <c r="CB18" i="5"/>
  <c r="CB59" i="5"/>
  <c r="CB49" i="5"/>
  <c r="CB87" i="5"/>
  <c r="CB23" i="5"/>
  <c r="CB52" i="5"/>
  <c r="CB84" i="5"/>
  <c r="CB44" i="5"/>
  <c r="CB43" i="5"/>
  <c r="CB54" i="5"/>
  <c r="CB58" i="5"/>
  <c r="CB22" i="5"/>
  <c r="CB34" i="5"/>
  <c r="CB27" i="5"/>
  <c r="CB12" i="5"/>
  <c r="CB41" i="5"/>
  <c r="CB50" i="5"/>
  <c r="CB3" i="5"/>
  <c r="CB40" i="5"/>
  <c r="CB53" i="5"/>
  <c r="CB32" i="5"/>
  <c r="CB47" i="5"/>
  <c r="CB91" i="5"/>
  <c r="CB24" i="5"/>
  <c r="CB39" i="5"/>
  <c r="CB21" i="5"/>
  <c r="CB73" i="5"/>
  <c r="CB96" i="5"/>
  <c r="CB75" i="5"/>
  <c r="CB71" i="5"/>
  <c r="CB10" i="5"/>
  <c r="CB37" i="5"/>
  <c r="CB90" i="5"/>
  <c r="CB67" i="5"/>
  <c r="CB69" i="5"/>
  <c r="CB61" i="5"/>
  <c r="CB33" i="5"/>
  <c r="CB78" i="5"/>
  <c r="CB9" i="5"/>
  <c r="CB26" i="5"/>
  <c r="CB6" i="5"/>
  <c r="CB95" i="5"/>
  <c r="CB98" i="5"/>
  <c r="CB48" i="5"/>
  <c r="CB63" i="5"/>
  <c r="BZ37" i="5"/>
  <c r="BZ16" i="5"/>
  <c r="BZ90" i="5"/>
  <c r="BZ34" i="5"/>
  <c r="BZ95" i="5"/>
  <c r="BZ97" i="5"/>
  <c r="BZ61" i="5"/>
  <c r="BZ24" i="5"/>
  <c r="BZ75" i="5"/>
  <c r="BZ65" i="5"/>
  <c r="BZ66" i="5"/>
  <c r="BZ39" i="5"/>
  <c r="BZ94" i="5"/>
  <c r="BZ29" i="5"/>
  <c r="BZ9" i="5"/>
  <c r="BZ28" i="5"/>
  <c r="BZ69" i="5"/>
  <c r="BZ46" i="5"/>
  <c r="BZ54" i="5"/>
  <c r="BZ26" i="5"/>
  <c r="BZ14" i="5"/>
  <c r="BZ98" i="5"/>
  <c r="BZ80" i="5"/>
  <c r="BZ76" i="5"/>
  <c r="BZ36" i="5"/>
  <c r="BZ56" i="5"/>
  <c r="BZ48" i="5"/>
  <c r="BZ55" i="5"/>
  <c r="BZ82" i="5"/>
  <c r="BZ92" i="5"/>
  <c r="BZ22" i="5"/>
  <c r="BZ13" i="5"/>
  <c r="BZ67" i="5"/>
  <c r="BZ40" i="5"/>
  <c r="BZ47" i="5"/>
  <c r="BZ86" i="5"/>
  <c r="BZ74" i="5"/>
  <c r="BZ45" i="5"/>
  <c r="BZ70" i="5"/>
  <c r="BZ6" i="5"/>
  <c r="BZ50" i="5"/>
  <c r="BZ27" i="5"/>
  <c r="BZ57" i="5"/>
  <c r="BZ41" i="5"/>
  <c r="BZ88" i="5"/>
  <c r="BZ33" i="5"/>
  <c r="BZ51" i="5"/>
  <c r="BZ7" i="5"/>
  <c r="BZ91" i="5"/>
  <c r="BZ77" i="5"/>
  <c r="BZ43" i="5"/>
  <c r="BZ25" i="5"/>
  <c r="BZ79" i="5"/>
  <c r="BZ23" i="5"/>
  <c r="BZ18" i="5"/>
  <c r="BZ21" i="5"/>
  <c r="BZ5" i="5"/>
  <c r="BZ4" i="5"/>
  <c r="BZ78" i="5"/>
  <c r="BZ35" i="5"/>
  <c r="BZ83" i="5"/>
  <c r="BZ87" i="5"/>
  <c r="BZ32" i="5"/>
  <c r="BZ42" i="5"/>
  <c r="BZ31" i="5"/>
  <c r="BZ58" i="5"/>
  <c r="BZ8" i="5"/>
  <c r="BZ38" i="5"/>
  <c r="BZ72" i="5"/>
  <c r="BZ84" i="5"/>
  <c r="BZ64" i="5"/>
  <c r="BZ44" i="5"/>
  <c r="BZ89" i="5"/>
  <c r="BZ10" i="5"/>
  <c r="BZ73" i="5"/>
  <c r="BZ20" i="5"/>
  <c r="BZ68" i="5"/>
  <c r="BZ62" i="5"/>
  <c r="BZ17" i="5"/>
  <c r="BZ49" i="5"/>
  <c r="BZ11" i="5"/>
  <c r="BZ30" i="5"/>
  <c r="BZ3" i="5"/>
  <c r="BZ60" i="5"/>
  <c r="BZ53" i="5"/>
  <c r="BZ59" i="5"/>
  <c r="BZ15" i="5"/>
  <c r="BZ12" i="5"/>
  <c r="BZ52" i="5"/>
  <c r="BZ71" i="5"/>
  <c r="BZ19" i="5"/>
  <c r="BZ96" i="5"/>
  <c r="BZ93" i="5"/>
  <c r="BZ63" i="5"/>
  <c r="BZ81" i="5"/>
  <c r="BZ85" i="5"/>
  <c r="BQ59" i="5"/>
  <c r="BQ26" i="5"/>
  <c r="BQ53" i="5"/>
  <c r="BQ95" i="5"/>
  <c r="BQ22" i="5"/>
  <c r="BQ58" i="5"/>
  <c r="BQ85" i="5"/>
  <c r="BQ63" i="5"/>
  <c r="BQ55" i="5"/>
  <c r="BQ27" i="5"/>
  <c r="BQ54" i="5"/>
  <c r="BQ44" i="5"/>
  <c r="BQ35" i="5"/>
  <c r="BQ56" i="5"/>
  <c r="BQ52" i="5"/>
  <c r="BQ30" i="5"/>
  <c r="BQ15" i="5"/>
  <c r="BQ5" i="5"/>
  <c r="BQ34" i="5"/>
  <c r="BQ4" i="5"/>
  <c r="BQ39" i="5"/>
  <c r="BQ86" i="5"/>
  <c r="BQ13" i="5"/>
  <c r="BQ48" i="5"/>
  <c r="BQ82" i="5"/>
  <c r="BQ11" i="5"/>
  <c r="BQ45" i="5"/>
  <c r="BQ16" i="5"/>
  <c r="BQ50" i="5"/>
  <c r="BQ60" i="5"/>
  <c r="BQ14" i="5"/>
  <c r="BQ24" i="5"/>
  <c r="BQ19" i="5"/>
  <c r="BQ28" i="5"/>
  <c r="BQ91" i="5"/>
  <c r="BQ23" i="5"/>
  <c r="BQ17" i="5"/>
  <c r="BQ20" i="5"/>
  <c r="BQ79" i="5"/>
  <c r="BQ42" i="5"/>
  <c r="BQ69" i="5"/>
  <c r="BQ90" i="5"/>
  <c r="BQ80" i="5"/>
  <c r="BQ12" i="5"/>
  <c r="BQ10" i="5"/>
  <c r="BQ37" i="5"/>
  <c r="BQ36" i="5"/>
  <c r="BQ18" i="5"/>
  <c r="BQ96" i="5"/>
  <c r="BQ74" i="5"/>
  <c r="BQ6" i="5"/>
  <c r="BQ40" i="5"/>
  <c r="BQ93" i="5"/>
  <c r="BQ78" i="5"/>
  <c r="BQ72" i="5"/>
  <c r="BQ83" i="5"/>
  <c r="BQ73" i="5"/>
  <c r="BQ76" i="5"/>
  <c r="BQ87" i="5"/>
  <c r="BQ81" i="5"/>
  <c r="BQ8" i="5"/>
  <c r="BQ98" i="5"/>
  <c r="BQ97" i="5"/>
  <c r="BQ77" i="5"/>
  <c r="BQ70" i="5"/>
  <c r="BQ57" i="5"/>
  <c r="BQ47" i="5"/>
  <c r="BQ68" i="5"/>
  <c r="BQ84" i="5"/>
  <c r="BQ21" i="5"/>
  <c r="BQ61" i="5"/>
  <c r="BQ94" i="5"/>
  <c r="BQ7" i="5"/>
  <c r="BQ32" i="5"/>
  <c r="BQ92" i="5"/>
  <c r="BQ71" i="5"/>
  <c r="BQ51" i="5"/>
  <c r="BQ43" i="5"/>
  <c r="BQ66" i="5"/>
  <c r="BQ64" i="5"/>
  <c r="BQ67" i="5"/>
  <c r="BQ65" i="5"/>
  <c r="BQ31" i="5"/>
  <c r="BQ41" i="5"/>
  <c r="BQ29" i="5"/>
  <c r="BQ38" i="5"/>
  <c r="BQ89" i="5"/>
  <c r="BQ49" i="5"/>
  <c r="BQ25" i="5"/>
  <c r="BQ9" i="5"/>
  <c r="BQ3" i="5"/>
  <c r="BQ46" i="5"/>
  <c r="BQ75" i="5"/>
  <c r="BQ62" i="5"/>
  <c r="BQ88" i="5"/>
  <c r="BQ33" i="5"/>
  <c r="CC97" i="5"/>
  <c r="CC51" i="5"/>
  <c r="CC86" i="5"/>
  <c r="CC59" i="5"/>
  <c r="CC17" i="5"/>
  <c r="CC47" i="5"/>
  <c r="CC35" i="5"/>
  <c r="CC82" i="5"/>
  <c r="CC60" i="5"/>
  <c r="CC78" i="5"/>
  <c r="CC10" i="5"/>
  <c r="CC16" i="5"/>
  <c r="CC62" i="5"/>
  <c r="CC13" i="5"/>
  <c r="CC85" i="5"/>
  <c r="CC50" i="5"/>
  <c r="CC38" i="5"/>
  <c r="CC76" i="5"/>
  <c r="CC72" i="5"/>
  <c r="CC54" i="5"/>
  <c r="CC98" i="5"/>
  <c r="CC20" i="5"/>
  <c r="CC46" i="5"/>
  <c r="CC95" i="5"/>
  <c r="CC26" i="5"/>
  <c r="CC28" i="5"/>
  <c r="CC37" i="5"/>
  <c r="CC96" i="5"/>
  <c r="CC14" i="5"/>
  <c r="CC24" i="5"/>
  <c r="CC45" i="5"/>
  <c r="CC58" i="5"/>
  <c r="CC84" i="5"/>
  <c r="CC31" i="5"/>
  <c r="CC73" i="5"/>
  <c r="CC68" i="5"/>
  <c r="CC15" i="5"/>
  <c r="CC89" i="5"/>
  <c r="CC27" i="5"/>
  <c r="CC61" i="5"/>
  <c r="CC87" i="5"/>
  <c r="CC69" i="5"/>
  <c r="CC34" i="5"/>
  <c r="CC74" i="5"/>
  <c r="CC91" i="5"/>
  <c r="CC23" i="5"/>
  <c r="CC12" i="5"/>
  <c r="CC75" i="5"/>
  <c r="CC22" i="5"/>
  <c r="CC65" i="5"/>
  <c r="CC63" i="5"/>
  <c r="CC8" i="5"/>
  <c r="CC42" i="5"/>
  <c r="CC21" i="5"/>
  <c r="CC5" i="5"/>
  <c r="CC3" i="5"/>
  <c r="CC81" i="5"/>
  <c r="CC43" i="5"/>
  <c r="CC19" i="5"/>
  <c r="CC71" i="5"/>
  <c r="CC79" i="5"/>
  <c r="CC52" i="5"/>
  <c r="CC55" i="5"/>
  <c r="CC11" i="5"/>
  <c r="CC4" i="5"/>
  <c r="CC30" i="5"/>
  <c r="CC56" i="5"/>
  <c r="CC41" i="5"/>
  <c r="CC6" i="5"/>
  <c r="CC40" i="5"/>
  <c r="CC25" i="5"/>
  <c r="CC80" i="5"/>
  <c r="CC83" i="5"/>
  <c r="CC67" i="5"/>
  <c r="CC70" i="5"/>
  <c r="CC18" i="5"/>
  <c r="CC77" i="5"/>
  <c r="CC94" i="5"/>
  <c r="CC66" i="5"/>
  <c r="CC93" i="5"/>
  <c r="CC36" i="5"/>
  <c r="CC88" i="5"/>
  <c r="CC7" i="5"/>
  <c r="CC32" i="5"/>
  <c r="CC49" i="5"/>
  <c r="CC9" i="5"/>
  <c r="CC64" i="5"/>
  <c r="CC39" i="5"/>
  <c r="CC29" i="5"/>
  <c r="CC57" i="5"/>
  <c r="CC90" i="5"/>
  <c r="CC48" i="5"/>
  <c r="CC33" i="5"/>
  <c r="CC53" i="5"/>
  <c r="CC92" i="5"/>
  <c r="CC44" i="5"/>
  <c r="CI13" i="5"/>
  <c r="CI12" i="5"/>
  <c r="CI47" i="5"/>
  <c r="CI56" i="5"/>
  <c r="CI3" i="5"/>
  <c r="CI95" i="5"/>
  <c r="CI9" i="5"/>
  <c r="CI64" i="5"/>
  <c r="CI35" i="5"/>
  <c r="CI11" i="5"/>
  <c r="CI67" i="5"/>
  <c r="CI51" i="5"/>
  <c r="CI68" i="5"/>
  <c r="CI83" i="5"/>
  <c r="CI7" i="5"/>
  <c r="CI61" i="5"/>
  <c r="CI63" i="5"/>
  <c r="CI74" i="5"/>
  <c r="CI10" i="5"/>
  <c r="CI97" i="5"/>
  <c r="CI24" i="5"/>
  <c r="CI38" i="5"/>
  <c r="CI55" i="5"/>
  <c r="CI50" i="5"/>
  <c r="CI92" i="5"/>
  <c r="CI25" i="5"/>
  <c r="CI86" i="5"/>
  <c r="CI96" i="5"/>
  <c r="CI20" i="5"/>
  <c r="CI17" i="5"/>
  <c r="CI40" i="5"/>
  <c r="CI31" i="5"/>
  <c r="CI89" i="5"/>
  <c r="CI60" i="5"/>
  <c r="CI77" i="5"/>
  <c r="CI23" i="5"/>
  <c r="CI43" i="5"/>
  <c r="CI58" i="5"/>
  <c r="CI76" i="5"/>
  <c r="CI88" i="5"/>
  <c r="CI27" i="5"/>
  <c r="CI82" i="5"/>
  <c r="CI6" i="5"/>
  <c r="CI41" i="5"/>
  <c r="CI33" i="5"/>
  <c r="CI62" i="5"/>
  <c r="CI37" i="5"/>
  <c r="CI59" i="5"/>
  <c r="CI36" i="5"/>
  <c r="CI65" i="5"/>
  <c r="CI93" i="5"/>
  <c r="CI16" i="5"/>
  <c r="CI84" i="5"/>
  <c r="CI34" i="5"/>
  <c r="CI79" i="5"/>
  <c r="CI46" i="5"/>
  <c r="CI39" i="5"/>
  <c r="CI8" i="5"/>
  <c r="CI44" i="5"/>
  <c r="CI72" i="5"/>
  <c r="CI98" i="5"/>
  <c r="CI32" i="5"/>
  <c r="CI28" i="5"/>
  <c r="CI70" i="5"/>
  <c r="CI5" i="5"/>
  <c r="CI48" i="5"/>
  <c r="CI22" i="5"/>
  <c r="CI78" i="5"/>
  <c r="CI80" i="5"/>
  <c r="CI18" i="5"/>
  <c r="CI14" i="5"/>
  <c r="CI73" i="5"/>
  <c r="CI66" i="5"/>
  <c r="CI57" i="5"/>
  <c r="CI15" i="5"/>
  <c r="CI90" i="5"/>
  <c r="CI54" i="5"/>
  <c r="CI94" i="5"/>
  <c r="CI26" i="5"/>
  <c r="CI69" i="5"/>
  <c r="CI21" i="5"/>
  <c r="CI87" i="5"/>
  <c r="CI49" i="5"/>
  <c r="CI71" i="5"/>
  <c r="CI29" i="5"/>
  <c r="CI75" i="5"/>
  <c r="CI85" i="5"/>
  <c r="CI81" i="5"/>
  <c r="CI19" i="5"/>
  <c r="CI53" i="5"/>
  <c r="CI91" i="5"/>
  <c r="CI4" i="5"/>
  <c r="CI42" i="5"/>
  <c r="CI52" i="5"/>
  <c r="CI30" i="5"/>
  <c r="CI45" i="5"/>
  <c r="BR82" i="5"/>
  <c r="BR7" i="5"/>
  <c r="BR63" i="5"/>
  <c r="BR30" i="5"/>
  <c r="BR56" i="5"/>
  <c r="BR80" i="5"/>
  <c r="BR22" i="5"/>
  <c r="BR25" i="5"/>
  <c r="BR87" i="5"/>
  <c r="BR18" i="5"/>
  <c r="BR61" i="5"/>
  <c r="BR11" i="5"/>
  <c r="BR15" i="5"/>
  <c r="BR21" i="5"/>
  <c r="BR97" i="5"/>
  <c r="BR3" i="5"/>
  <c r="BR38" i="5"/>
  <c r="BR57" i="5"/>
  <c r="BR4" i="5"/>
  <c r="BR74" i="5"/>
  <c r="BR83" i="5"/>
  <c r="BR13" i="5"/>
  <c r="BR24" i="5"/>
  <c r="BR19" i="5"/>
  <c r="BR66" i="5"/>
  <c r="BR50" i="5"/>
  <c r="BR8" i="5"/>
  <c r="BR10" i="5"/>
  <c r="BR40" i="5"/>
  <c r="BR39" i="5"/>
  <c r="BR47" i="5"/>
  <c r="BR14" i="5"/>
  <c r="BR79" i="5"/>
  <c r="BR54" i="5"/>
  <c r="BR89" i="5"/>
  <c r="BR81" i="5"/>
  <c r="BR73" i="5"/>
  <c r="BR85" i="5"/>
  <c r="BR91" i="5"/>
  <c r="BR49" i="5"/>
  <c r="BR43" i="5"/>
  <c r="BR32" i="5"/>
  <c r="BR26" i="5"/>
  <c r="BR69" i="5"/>
  <c r="BR44" i="5"/>
  <c r="BR45" i="5"/>
  <c r="BR60" i="5"/>
  <c r="BR96" i="5"/>
  <c r="BR31" i="5"/>
  <c r="BR59" i="5"/>
  <c r="BR84" i="5"/>
  <c r="BR62" i="5"/>
  <c r="BR46" i="5"/>
  <c r="BR27" i="5"/>
  <c r="BR67" i="5"/>
  <c r="BR48" i="5"/>
  <c r="BR20" i="5"/>
  <c r="BR12" i="5"/>
  <c r="BR41" i="5"/>
  <c r="BR33" i="5"/>
  <c r="BR34" i="5"/>
  <c r="BR9" i="5"/>
  <c r="BR86" i="5"/>
  <c r="BR88" i="5"/>
  <c r="BR5" i="5"/>
  <c r="BR71" i="5"/>
  <c r="BR95" i="5"/>
  <c r="BR78" i="5"/>
  <c r="BR94" i="5"/>
  <c r="BR52" i="5"/>
  <c r="BR35" i="5"/>
  <c r="BR53" i="5"/>
  <c r="BR98" i="5"/>
  <c r="BR77" i="5"/>
  <c r="BR65" i="5"/>
  <c r="BR55" i="5"/>
  <c r="BR23" i="5"/>
  <c r="BR90" i="5"/>
  <c r="BR75" i="5"/>
  <c r="BR58" i="5"/>
  <c r="BR92" i="5"/>
  <c r="BR70" i="5"/>
  <c r="BR93" i="5"/>
  <c r="BR6" i="5"/>
  <c r="BR16" i="5"/>
  <c r="BR42" i="5"/>
  <c r="BR76" i="5"/>
  <c r="BR51" i="5"/>
  <c r="BR68" i="5"/>
  <c r="BR17" i="5"/>
  <c r="BR37" i="5"/>
  <c r="BR28" i="5"/>
  <c r="BR29" i="5"/>
  <c r="BR72" i="5"/>
  <c r="BR36" i="5"/>
  <c r="BR64" i="5"/>
  <c r="BA46" i="5"/>
  <c r="BA76" i="5"/>
  <c r="BA27" i="5"/>
  <c r="BA31" i="5"/>
  <c r="BA48" i="5"/>
  <c r="BA7" i="5"/>
  <c r="BA19" i="5"/>
  <c r="BA22" i="5"/>
  <c r="BA20" i="5"/>
  <c r="BA51" i="5"/>
  <c r="BA75" i="5"/>
  <c r="BA21" i="5"/>
  <c r="BA24" i="5"/>
  <c r="BA49" i="5"/>
  <c r="BA25" i="5"/>
  <c r="BA42" i="5"/>
  <c r="BA4" i="5"/>
  <c r="BA65" i="5"/>
  <c r="BA90" i="5"/>
  <c r="BA3" i="5"/>
  <c r="BA87" i="5"/>
  <c r="BA29" i="5"/>
  <c r="BA82" i="5"/>
  <c r="BA88" i="5"/>
  <c r="BA39" i="5"/>
  <c r="BA59" i="5"/>
  <c r="BA85" i="5"/>
  <c r="BA23" i="5"/>
  <c r="BA40" i="5"/>
  <c r="BA98" i="5"/>
  <c r="BA41" i="5"/>
  <c r="BA12" i="5"/>
  <c r="BA73" i="5"/>
  <c r="BA74" i="5"/>
  <c r="BA95" i="5"/>
  <c r="BA71" i="5"/>
  <c r="BA72" i="5"/>
  <c r="BA50" i="5"/>
  <c r="BA96" i="5"/>
  <c r="BA17" i="5"/>
  <c r="BA68" i="5"/>
  <c r="BA32" i="5"/>
  <c r="BA45" i="5"/>
  <c r="BA5" i="5"/>
  <c r="BA79" i="5"/>
  <c r="BA55" i="5"/>
  <c r="BA64" i="5"/>
  <c r="BA8" i="5"/>
  <c r="BA33" i="5"/>
  <c r="BA9" i="5"/>
  <c r="BA10" i="5"/>
  <c r="BA67" i="5"/>
  <c r="BA91" i="5"/>
  <c r="BA63" i="5"/>
  <c r="BA18" i="5"/>
  <c r="BA69" i="5"/>
  <c r="BA15" i="5"/>
  <c r="BA60" i="5"/>
  <c r="BA94" i="5"/>
  <c r="BA62" i="5"/>
  <c r="BA92" i="5"/>
  <c r="BA43" i="5"/>
  <c r="BA34" i="5"/>
  <c r="BA80" i="5"/>
  <c r="BA93" i="5"/>
  <c r="BA53" i="5"/>
  <c r="BA70" i="5"/>
  <c r="BA28" i="5"/>
  <c r="BA89" i="5"/>
  <c r="BA6" i="5"/>
  <c r="BA44" i="5"/>
  <c r="BA61" i="5"/>
  <c r="BA38" i="5"/>
  <c r="BA83" i="5"/>
  <c r="BA97" i="5"/>
  <c r="BA47" i="5"/>
  <c r="BA84" i="5"/>
  <c r="BA78" i="5"/>
  <c r="BA16" i="5"/>
  <c r="BA13" i="5"/>
  <c r="BA66" i="5"/>
  <c r="BA52" i="5"/>
  <c r="BA77" i="5"/>
  <c r="BA37" i="5"/>
  <c r="BA54" i="5"/>
  <c r="BA58" i="5"/>
  <c r="BA57" i="5"/>
  <c r="BA81" i="5"/>
  <c r="BA30" i="5"/>
  <c r="BA56" i="5"/>
  <c r="BA11" i="5"/>
  <c r="BA86" i="5"/>
  <c r="BA14" i="5"/>
  <c r="BA35" i="5"/>
  <c r="BA26" i="5"/>
  <c r="BA36" i="5"/>
  <c r="BH94" i="5"/>
  <c r="BH82" i="5"/>
  <c r="BH28" i="5"/>
  <c r="BH22" i="5"/>
  <c r="BH5" i="5"/>
  <c r="BH68" i="5"/>
  <c r="BH23" i="5"/>
  <c r="BH77" i="5"/>
  <c r="BH20" i="5"/>
  <c r="BH11" i="5"/>
  <c r="BH15" i="5"/>
  <c r="BH7" i="5"/>
  <c r="BH33" i="5"/>
  <c r="BH37" i="5"/>
  <c r="BH29" i="5"/>
  <c r="BH18" i="5"/>
  <c r="BH98" i="5"/>
  <c r="BH90" i="5"/>
  <c r="BH44" i="5"/>
  <c r="BH75" i="5"/>
  <c r="BH25" i="5"/>
  <c r="BH70" i="5"/>
  <c r="BH81" i="5"/>
  <c r="BH35" i="5"/>
  <c r="BH31" i="5"/>
  <c r="BH79" i="5"/>
  <c r="BH48" i="5"/>
  <c r="BH17" i="5"/>
  <c r="BH50" i="5"/>
  <c r="BH65" i="5"/>
  <c r="BH39" i="5"/>
  <c r="BH21" i="5"/>
  <c r="BH88" i="5"/>
  <c r="BH12" i="5"/>
  <c r="BH16" i="5"/>
  <c r="BH85" i="5"/>
  <c r="BH34" i="5"/>
  <c r="BH38" i="5"/>
  <c r="BH30" i="5"/>
  <c r="BH60" i="5"/>
  <c r="BH95" i="5"/>
  <c r="BH69" i="5"/>
  <c r="BH26" i="5"/>
  <c r="BH6" i="5"/>
  <c r="BH43" i="5"/>
  <c r="BH3" i="5"/>
  <c r="BH59" i="5"/>
  <c r="BH86" i="5"/>
  <c r="BH64" i="5"/>
  <c r="BH47" i="5"/>
  <c r="BH4" i="5"/>
  <c r="BH89" i="5"/>
  <c r="BH96" i="5"/>
  <c r="BH76" i="5"/>
  <c r="BH49" i="5"/>
  <c r="BH72" i="5"/>
  <c r="BH83" i="5"/>
  <c r="BH9" i="5"/>
  <c r="BH80" i="5"/>
  <c r="BH14" i="5"/>
  <c r="BH55" i="5"/>
  <c r="BH24" i="5"/>
  <c r="BH54" i="5"/>
  <c r="BH66" i="5"/>
  <c r="BH91" i="5"/>
  <c r="BH57" i="5"/>
  <c r="BH41" i="5"/>
  <c r="BH32" i="5"/>
  <c r="BH40" i="5"/>
  <c r="BH61" i="5"/>
  <c r="BH13" i="5"/>
  <c r="BH56" i="5"/>
  <c r="BH97" i="5"/>
  <c r="BH73" i="5"/>
  <c r="BH63" i="5"/>
  <c r="BH27" i="5"/>
  <c r="BH10" i="5"/>
  <c r="BH8" i="5"/>
  <c r="BH92" i="5"/>
  <c r="BH84" i="5"/>
  <c r="BH46" i="5"/>
  <c r="BH78" i="5"/>
  <c r="BH58" i="5"/>
  <c r="BH51" i="5"/>
  <c r="BH62" i="5"/>
  <c r="BH36" i="5"/>
  <c r="BH67" i="5"/>
  <c r="BH45" i="5"/>
  <c r="BH71" i="5"/>
  <c r="BH87" i="5"/>
  <c r="BH42" i="5"/>
  <c r="BH19" i="5"/>
  <c r="BH93" i="5"/>
  <c r="BH53" i="5"/>
  <c r="BH52" i="5"/>
  <c r="BH74" i="5"/>
  <c r="BK28" i="5"/>
  <c r="BK61" i="5"/>
  <c r="BK22" i="5"/>
  <c r="BK59" i="5"/>
  <c r="BK65" i="5"/>
  <c r="BK25" i="5"/>
  <c r="BK40" i="5"/>
  <c r="BK93" i="5"/>
  <c r="BK27" i="5"/>
  <c r="BK86" i="5"/>
  <c r="BK47" i="5"/>
  <c r="BK33" i="5"/>
  <c r="BK71" i="5"/>
  <c r="BK37" i="5"/>
  <c r="BK64" i="5"/>
  <c r="BK53" i="5"/>
  <c r="BK98" i="5"/>
  <c r="BK50" i="5"/>
  <c r="BK30" i="5"/>
  <c r="BK69" i="5"/>
  <c r="BK58" i="5"/>
  <c r="BK13" i="5"/>
  <c r="BK51" i="5"/>
  <c r="BK48" i="5"/>
  <c r="BK49" i="5"/>
  <c r="BK29" i="5"/>
  <c r="BK43" i="5"/>
  <c r="BK24" i="5"/>
  <c r="BK39" i="5"/>
  <c r="BK6" i="5"/>
  <c r="BK19" i="5"/>
  <c r="BK92" i="5"/>
  <c r="BK75" i="5"/>
  <c r="BK34" i="5"/>
  <c r="BK45" i="5"/>
  <c r="BK18" i="5"/>
  <c r="BK55" i="5"/>
  <c r="BK26" i="5"/>
  <c r="BK10" i="5"/>
  <c r="BK82" i="5"/>
  <c r="BK15" i="5"/>
  <c r="BK84" i="5"/>
  <c r="BK56" i="5"/>
  <c r="BK52" i="5"/>
  <c r="BK70" i="5"/>
  <c r="BK72" i="5"/>
  <c r="BK67" i="5"/>
  <c r="BK42" i="5"/>
  <c r="BK8" i="5"/>
  <c r="BK16" i="5"/>
  <c r="BK12" i="5"/>
  <c r="BK80" i="5"/>
  <c r="BK41" i="5"/>
  <c r="BK63" i="5"/>
  <c r="BK35" i="5"/>
  <c r="BK77" i="5"/>
  <c r="BK95" i="5"/>
  <c r="BK94" i="5"/>
  <c r="BK85" i="5"/>
  <c r="BK87" i="5"/>
  <c r="BK23" i="5"/>
  <c r="BK36" i="5"/>
  <c r="BK4" i="5"/>
  <c r="BK81" i="5"/>
  <c r="BK31" i="5"/>
  <c r="BK91" i="5"/>
  <c r="BK78" i="5"/>
  <c r="BK83" i="5"/>
  <c r="BK20" i="5"/>
  <c r="BK89" i="5"/>
  <c r="BK44" i="5"/>
  <c r="BK3" i="5"/>
  <c r="BK79" i="5"/>
  <c r="BK74" i="5"/>
  <c r="BK5" i="5"/>
  <c r="BK46" i="5"/>
  <c r="BK76" i="5"/>
  <c r="BK68" i="5"/>
  <c r="BK57" i="5"/>
  <c r="BK21" i="5"/>
  <c r="BK9" i="5"/>
  <c r="BK32" i="5"/>
  <c r="BK38" i="5"/>
  <c r="BK96" i="5"/>
  <c r="BK66" i="5"/>
  <c r="BK54" i="5"/>
  <c r="BK14" i="5"/>
  <c r="BK88" i="5"/>
  <c r="BK7" i="5"/>
  <c r="BK90" i="5"/>
  <c r="BK97" i="5"/>
  <c r="BK17" i="5"/>
  <c r="BK73" i="5"/>
  <c r="BK11" i="5"/>
  <c r="BK62" i="5"/>
  <c r="BK60" i="5"/>
  <c r="BL15" i="5"/>
  <c r="BL41" i="5"/>
  <c r="BL74" i="5"/>
  <c r="BL88" i="5"/>
  <c r="BL28" i="5"/>
  <c r="BL16" i="5"/>
  <c r="BL51" i="5"/>
  <c r="BL85" i="5"/>
  <c r="BL80" i="5"/>
  <c r="BL37" i="5"/>
  <c r="BL31" i="5"/>
  <c r="BL96" i="5"/>
  <c r="BL59" i="5"/>
  <c r="BL78" i="5"/>
  <c r="BL21" i="5"/>
  <c r="BL22" i="5"/>
  <c r="BL62" i="5"/>
  <c r="BL33" i="5"/>
  <c r="BL67" i="5"/>
  <c r="BL90" i="5"/>
  <c r="BL60" i="5"/>
  <c r="BL6" i="5"/>
  <c r="BL76" i="5"/>
  <c r="BL53" i="5"/>
  <c r="BL54" i="5"/>
  <c r="BL46" i="5"/>
  <c r="BL18" i="5"/>
  <c r="BL26" i="5"/>
  <c r="BL52" i="5"/>
  <c r="BL91" i="5"/>
  <c r="BL72" i="5"/>
  <c r="BL36" i="5"/>
  <c r="BL5" i="5"/>
  <c r="BL47" i="5"/>
  <c r="BL92" i="5"/>
  <c r="BL8" i="5"/>
  <c r="BL77" i="5"/>
  <c r="BL11" i="5"/>
  <c r="BL10" i="5"/>
  <c r="BL75" i="5"/>
  <c r="BL61" i="5"/>
  <c r="BL38" i="5"/>
  <c r="BL19" i="5"/>
  <c r="BL44" i="5"/>
  <c r="BL24" i="5"/>
  <c r="BL43" i="5"/>
  <c r="BL3" i="5"/>
  <c r="BL13" i="5"/>
  <c r="BL35" i="5"/>
  <c r="BL12" i="5"/>
  <c r="BL50" i="5"/>
  <c r="BL57" i="5"/>
  <c r="BL20" i="5"/>
  <c r="BL94" i="5"/>
  <c r="BL4" i="5"/>
  <c r="BL48" i="5"/>
  <c r="BL9" i="5"/>
  <c r="BL40" i="5"/>
  <c r="BL65" i="5"/>
  <c r="BL83" i="5"/>
  <c r="BL89" i="5"/>
  <c r="BL66" i="5"/>
  <c r="BL82" i="5"/>
  <c r="BL39" i="5"/>
  <c r="BL95" i="5"/>
  <c r="BL73" i="5"/>
  <c r="BL81" i="5"/>
  <c r="BL87" i="5"/>
  <c r="BL97" i="5"/>
  <c r="BL98" i="5"/>
  <c r="BL79" i="5"/>
  <c r="BL58" i="5"/>
  <c r="BL23" i="5"/>
  <c r="BL55" i="5"/>
  <c r="BL17" i="5"/>
  <c r="BL45" i="5"/>
  <c r="BL30" i="5"/>
  <c r="BL70" i="5"/>
  <c r="BL29" i="5"/>
  <c r="BL63" i="5"/>
  <c r="BL27" i="5"/>
  <c r="BL34" i="5"/>
  <c r="BL64" i="5"/>
  <c r="BL93" i="5"/>
  <c r="BL42" i="5"/>
  <c r="BL56" i="5"/>
  <c r="BL49" i="5"/>
  <c r="BL32" i="5"/>
  <c r="BL86" i="5"/>
  <c r="BL14" i="5"/>
  <c r="BL25" i="5"/>
  <c r="BL71" i="5"/>
  <c r="BL68" i="5"/>
  <c r="BL69" i="5"/>
  <c r="BL84" i="5"/>
  <c r="BL7" i="5"/>
  <c r="AY67" i="5"/>
  <c r="AY33" i="5"/>
  <c r="AY66" i="5"/>
  <c r="AY5" i="5"/>
  <c r="AY57" i="5"/>
  <c r="AY18" i="5"/>
  <c r="AY86" i="5"/>
  <c r="AY96" i="5"/>
  <c r="AY10" i="5"/>
  <c r="AY34" i="5"/>
  <c r="AY24" i="5"/>
  <c r="AY54" i="5"/>
  <c r="AY21" i="5"/>
  <c r="AY77" i="5"/>
  <c r="AY48" i="5"/>
  <c r="AY62" i="5"/>
  <c r="AY35" i="5"/>
  <c r="AY40" i="5"/>
  <c r="AY15" i="5"/>
  <c r="AY13" i="5"/>
  <c r="AY4" i="5"/>
  <c r="AY61" i="5"/>
  <c r="AY87" i="5"/>
  <c r="AY23" i="5"/>
  <c r="AY17" i="5"/>
  <c r="AY42" i="5"/>
  <c r="AY19" i="5"/>
  <c r="AY81" i="5"/>
  <c r="AY14" i="5"/>
  <c r="AY12" i="5"/>
  <c r="AY93" i="5"/>
  <c r="AY64" i="5"/>
  <c r="AY94" i="5"/>
  <c r="AY22" i="5"/>
  <c r="AY60" i="5"/>
  <c r="AY82" i="5"/>
  <c r="AY20" i="5"/>
  <c r="AY91" i="5"/>
  <c r="AY46" i="5"/>
  <c r="AY78" i="5"/>
  <c r="AY53" i="5"/>
  <c r="AY26" i="5"/>
  <c r="AY83" i="5"/>
  <c r="AY36" i="5"/>
  <c r="AY69" i="5"/>
  <c r="AY29" i="5"/>
  <c r="AY74" i="5"/>
  <c r="AY63" i="5"/>
  <c r="AY43" i="5"/>
  <c r="AY65" i="5"/>
  <c r="AY6" i="5"/>
  <c r="AY50" i="5"/>
  <c r="AY95" i="5"/>
  <c r="AY88" i="5"/>
  <c r="AY71" i="5"/>
  <c r="AY3" i="5"/>
  <c r="AY9" i="5"/>
  <c r="AY79" i="5"/>
  <c r="AY27" i="5"/>
  <c r="AY75" i="5"/>
  <c r="AY28" i="5"/>
  <c r="AY58" i="5"/>
  <c r="AY84" i="5"/>
  <c r="AY56" i="5"/>
  <c r="AY51" i="5"/>
  <c r="AY25" i="5"/>
  <c r="AY11" i="5"/>
  <c r="AY92" i="5"/>
  <c r="AY98" i="5"/>
  <c r="AY70" i="5"/>
  <c r="AY80" i="5"/>
  <c r="AY38" i="5"/>
  <c r="AY73" i="5"/>
  <c r="AY37" i="5"/>
  <c r="AY49" i="5"/>
  <c r="AY7" i="5"/>
  <c r="AY76" i="5"/>
  <c r="AY31" i="5"/>
  <c r="AY16" i="5"/>
  <c r="AY39" i="5"/>
  <c r="AY68" i="5"/>
  <c r="AY52" i="5"/>
  <c r="AY72" i="5"/>
  <c r="AY32" i="5"/>
  <c r="AY45" i="5"/>
  <c r="AY90" i="5"/>
  <c r="AY55" i="5"/>
  <c r="AY8" i="5"/>
  <c r="AY30" i="5"/>
  <c r="AY85" i="5"/>
  <c r="AY97" i="5"/>
  <c r="AY89" i="5"/>
  <c r="AY59" i="5"/>
  <c r="AY44" i="5"/>
  <c r="AY41" i="5"/>
  <c r="AY47" i="5"/>
  <c r="BM12" i="5"/>
  <c r="BM3" i="5"/>
  <c r="BM90" i="5"/>
  <c r="BM9" i="5"/>
  <c r="BM78" i="5"/>
  <c r="BM96" i="5"/>
  <c r="BM74" i="5"/>
  <c r="BM93" i="5"/>
  <c r="BM71" i="5"/>
  <c r="BM57" i="5"/>
  <c r="BM37" i="5"/>
  <c r="BM43" i="5"/>
  <c r="BM33" i="5"/>
  <c r="BM80" i="5"/>
  <c r="BM38" i="5"/>
  <c r="BM75" i="5"/>
  <c r="BM26" i="5"/>
  <c r="BM14" i="5"/>
  <c r="BM25" i="5"/>
  <c r="BM40" i="5"/>
  <c r="BM97" i="5"/>
  <c r="BM42" i="5"/>
  <c r="BM34" i="5"/>
  <c r="BM46" i="5"/>
  <c r="BM81" i="5"/>
  <c r="BM21" i="5"/>
  <c r="BM16" i="5"/>
  <c r="BM41" i="5"/>
  <c r="BM48" i="5"/>
  <c r="BM68" i="5"/>
  <c r="BM60" i="5"/>
  <c r="BM98" i="5"/>
  <c r="BM19" i="5"/>
  <c r="BM4" i="5"/>
  <c r="BM27" i="5"/>
  <c r="BM5" i="5"/>
  <c r="BM47" i="5"/>
  <c r="BM17" i="5"/>
  <c r="BM88" i="5"/>
  <c r="BM51" i="5"/>
  <c r="BM18" i="5"/>
  <c r="BM59" i="5"/>
  <c r="BM7" i="5"/>
  <c r="BM31" i="5"/>
  <c r="BM29" i="5"/>
  <c r="BM92" i="5"/>
  <c r="BM86" i="5"/>
  <c r="BM30" i="5"/>
  <c r="BM45" i="5"/>
  <c r="BM85" i="5"/>
  <c r="BM24" i="5"/>
  <c r="BM65" i="5"/>
  <c r="BM67" i="5"/>
  <c r="BM64" i="5"/>
  <c r="BM83" i="5"/>
  <c r="BM66" i="5"/>
  <c r="BM56" i="5"/>
  <c r="BM62" i="5"/>
  <c r="BM52" i="5"/>
  <c r="BM58" i="5"/>
  <c r="BM82" i="5"/>
  <c r="BM15" i="5"/>
  <c r="BM8" i="5"/>
  <c r="BM20" i="5"/>
  <c r="BM89" i="5"/>
  <c r="BM77" i="5"/>
  <c r="BM55" i="5"/>
  <c r="BM76" i="5"/>
  <c r="BM44" i="5"/>
  <c r="BM91" i="5"/>
  <c r="BM32" i="5"/>
  <c r="BM10" i="5"/>
  <c r="BM36" i="5"/>
  <c r="BM84" i="5"/>
  <c r="BM28" i="5"/>
  <c r="BM39" i="5"/>
  <c r="BM94" i="5"/>
  <c r="BM50" i="5"/>
  <c r="BM6" i="5"/>
  <c r="BM13" i="5"/>
  <c r="BM22" i="5"/>
  <c r="BM73" i="5"/>
  <c r="BM87" i="5"/>
  <c r="BM63" i="5"/>
  <c r="BM54" i="5"/>
  <c r="BM69" i="5"/>
  <c r="BM95" i="5"/>
  <c r="BM61" i="5"/>
  <c r="BM72" i="5"/>
  <c r="BM70" i="5"/>
  <c r="BM79" i="5"/>
  <c r="BM35" i="5"/>
  <c r="BM49" i="5"/>
  <c r="BM53" i="5"/>
  <c r="BM11" i="5"/>
  <c r="BM23" i="5"/>
  <c r="AZ27" i="5"/>
  <c r="AZ23" i="5"/>
  <c r="AZ98" i="5"/>
  <c r="AZ32" i="5"/>
  <c r="AZ85" i="5"/>
  <c r="AZ62" i="5"/>
  <c r="AZ81" i="5"/>
  <c r="AZ4" i="5"/>
  <c r="AZ18" i="5"/>
  <c r="AZ5" i="5"/>
  <c r="AZ17" i="5"/>
  <c r="AZ28" i="5"/>
  <c r="AZ34" i="5"/>
  <c r="AZ8" i="5"/>
  <c r="AZ95" i="5"/>
  <c r="AZ56" i="5"/>
  <c r="AZ13" i="5"/>
  <c r="AZ25" i="5"/>
  <c r="AZ53" i="5"/>
  <c r="AZ38" i="5"/>
  <c r="AZ55" i="5"/>
  <c r="AZ91" i="5"/>
  <c r="AZ52" i="5"/>
  <c r="AZ84" i="5"/>
  <c r="AZ76" i="5"/>
  <c r="AZ14" i="5"/>
  <c r="AZ63" i="5"/>
  <c r="AZ90" i="5"/>
  <c r="AZ88" i="5"/>
  <c r="AZ64" i="5"/>
  <c r="AZ20" i="5"/>
  <c r="AZ93" i="5"/>
  <c r="AZ40" i="5"/>
  <c r="AZ16" i="5"/>
  <c r="AZ51" i="5"/>
  <c r="AZ22" i="5"/>
  <c r="AZ89" i="5"/>
  <c r="AZ30" i="5"/>
  <c r="AZ11" i="5"/>
  <c r="AZ79" i="5"/>
  <c r="AZ73" i="5"/>
  <c r="AZ9" i="5"/>
  <c r="AZ41" i="5"/>
  <c r="AZ45" i="5"/>
  <c r="AZ82" i="5"/>
  <c r="AZ7" i="5"/>
  <c r="AZ70" i="5"/>
  <c r="AZ49" i="5"/>
  <c r="AZ47" i="5"/>
  <c r="AZ75" i="5"/>
  <c r="AZ6" i="5"/>
  <c r="AZ83" i="5"/>
  <c r="AZ15" i="5"/>
  <c r="AZ80" i="5"/>
  <c r="AZ94" i="5"/>
  <c r="AZ57" i="5"/>
  <c r="AZ72" i="5"/>
  <c r="AZ74" i="5"/>
  <c r="AZ50" i="5"/>
  <c r="AZ59" i="5"/>
  <c r="AZ77" i="5"/>
  <c r="AZ29" i="5"/>
  <c r="AZ31" i="5"/>
  <c r="AZ97" i="5"/>
  <c r="AZ58" i="5"/>
  <c r="AZ48" i="5"/>
  <c r="AZ67" i="5"/>
  <c r="AZ54" i="5"/>
  <c r="AZ44" i="5"/>
  <c r="AZ69" i="5"/>
  <c r="AZ24" i="5"/>
  <c r="AZ39" i="5"/>
  <c r="AZ68" i="5"/>
  <c r="AZ92" i="5"/>
  <c r="AZ42" i="5"/>
  <c r="AZ78" i="5"/>
  <c r="AZ26" i="5"/>
  <c r="AZ33" i="5"/>
  <c r="AZ65" i="5"/>
  <c r="AZ86" i="5"/>
  <c r="AZ19" i="5"/>
  <c r="AZ87" i="5"/>
  <c r="AZ96" i="5"/>
  <c r="AZ43" i="5"/>
  <c r="AZ36" i="5"/>
  <c r="AZ37" i="5"/>
  <c r="AZ35" i="5"/>
  <c r="AZ61" i="5"/>
  <c r="AZ66" i="5"/>
  <c r="AZ71" i="5"/>
  <c r="AZ3" i="5"/>
  <c r="AZ10" i="5"/>
  <c r="AZ60" i="5"/>
  <c r="AZ21" i="5"/>
  <c r="AZ12" i="5"/>
  <c r="AZ46" i="5"/>
  <c r="AX48" i="5"/>
  <c r="AX97" i="5"/>
  <c r="AX86" i="5"/>
  <c r="AX20" i="5"/>
  <c r="AX63" i="5"/>
  <c r="AX7" i="5"/>
  <c r="AX96" i="5"/>
  <c r="AX57" i="5"/>
  <c r="AX82" i="5"/>
  <c r="AX78" i="5"/>
  <c r="AX91" i="5"/>
  <c r="AX53" i="5"/>
  <c r="AX9" i="5"/>
  <c r="AX45" i="5"/>
  <c r="AX92" i="5"/>
  <c r="AX76" i="5"/>
  <c r="AX46" i="5"/>
  <c r="AX70" i="5"/>
  <c r="AX15" i="5"/>
  <c r="AX69" i="5"/>
  <c r="AX42" i="5"/>
  <c r="AX75" i="5"/>
  <c r="AX61" i="5"/>
  <c r="AX59" i="5"/>
  <c r="AX29" i="5"/>
  <c r="AX84" i="5"/>
  <c r="AX52" i="5"/>
  <c r="AX27" i="5"/>
  <c r="AX77" i="5"/>
  <c r="AX90" i="5"/>
  <c r="AX54" i="5"/>
  <c r="AX35" i="5"/>
  <c r="AX30" i="5"/>
  <c r="AX3" i="5"/>
  <c r="AX11" i="5"/>
  <c r="AX71" i="5"/>
  <c r="AX22" i="5"/>
  <c r="AX18" i="5"/>
  <c r="AX93" i="5"/>
  <c r="AX94" i="5"/>
  <c r="AX66" i="5"/>
  <c r="AX50" i="5"/>
  <c r="AX49" i="5"/>
  <c r="AX85" i="5"/>
  <c r="AX4" i="5"/>
  <c r="AX16" i="5"/>
  <c r="AX36" i="5"/>
  <c r="AX19" i="5"/>
  <c r="AX89" i="5"/>
  <c r="AX23" i="5"/>
  <c r="AX40" i="5"/>
  <c r="AX37" i="5"/>
  <c r="AX10" i="5"/>
  <c r="AX38" i="5"/>
  <c r="AX80" i="5"/>
  <c r="AX95" i="5"/>
  <c r="AX79" i="5"/>
  <c r="AX24" i="5"/>
  <c r="AX12" i="5"/>
  <c r="AX64" i="5"/>
  <c r="AX68" i="5"/>
  <c r="AX31" i="5"/>
  <c r="AX62" i="5"/>
  <c r="AX32" i="5"/>
  <c r="AX33" i="5"/>
  <c r="AX83" i="5"/>
  <c r="AX26" i="5"/>
  <c r="AX47" i="5"/>
  <c r="AX13" i="5"/>
  <c r="AX21" i="5"/>
  <c r="AX65" i="5"/>
  <c r="AX67" i="5"/>
  <c r="AX17" i="5"/>
  <c r="AX25" i="5"/>
  <c r="AX73" i="5"/>
  <c r="AX39" i="5"/>
  <c r="AX28" i="5"/>
  <c r="AX81" i="5"/>
  <c r="AX5" i="5"/>
  <c r="AX55" i="5"/>
  <c r="AX72" i="5"/>
  <c r="AX98" i="5"/>
  <c r="AX6" i="5"/>
  <c r="AX58" i="5"/>
  <c r="AX56" i="5"/>
  <c r="AX8" i="5"/>
  <c r="AX87" i="5"/>
  <c r="AX51" i="5"/>
  <c r="AX74" i="5"/>
  <c r="AX44" i="5"/>
  <c r="AX88" i="5"/>
  <c r="AX60" i="5"/>
  <c r="AX41" i="5"/>
  <c r="AX34" i="5"/>
  <c r="AX14" i="5"/>
  <c r="AX43" i="5"/>
  <c r="AW62" i="5"/>
  <c r="AW11" i="5"/>
  <c r="AW55" i="5"/>
  <c r="AW47" i="5"/>
  <c r="AW6" i="5"/>
  <c r="AW34" i="5"/>
  <c r="AW60" i="5"/>
  <c r="AW90" i="5"/>
  <c r="AW26" i="5"/>
  <c r="AW67" i="5"/>
  <c r="AW68" i="5"/>
  <c r="AW73" i="5"/>
  <c r="AW61" i="5"/>
  <c r="AW96" i="5"/>
  <c r="AW49" i="5"/>
  <c r="AW53" i="5"/>
  <c r="AW35" i="5"/>
  <c r="AW21" i="5"/>
  <c r="AW80" i="5"/>
  <c r="AW32" i="5"/>
  <c r="AW56" i="5"/>
  <c r="AW16" i="5"/>
  <c r="AW44" i="5"/>
  <c r="AW39" i="5"/>
  <c r="AW88" i="5"/>
  <c r="AW46" i="5"/>
  <c r="AW77" i="5"/>
  <c r="AW13" i="5"/>
  <c r="AW29" i="5"/>
  <c r="AW8" i="5"/>
  <c r="AW83" i="5"/>
  <c r="AW52" i="5"/>
  <c r="AW75" i="5"/>
  <c r="AW41" i="5"/>
  <c r="AW25" i="5"/>
  <c r="AW65" i="5"/>
  <c r="AW19" i="5"/>
  <c r="AW51" i="5"/>
  <c r="AW70" i="5"/>
  <c r="AW36" i="5"/>
  <c r="AW98" i="5"/>
  <c r="AW50" i="5"/>
  <c r="AW63" i="5"/>
  <c r="AW69" i="5"/>
  <c r="AW27" i="5"/>
  <c r="AW78" i="5"/>
  <c r="AW79" i="5"/>
  <c r="AW54" i="5"/>
  <c r="AW87" i="5"/>
  <c r="AW93" i="5"/>
  <c r="AW5" i="5"/>
  <c r="AW89" i="5"/>
  <c r="AW42" i="5"/>
  <c r="AW12" i="5"/>
  <c r="AW92" i="5"/>
  <c r="AW37" i="5"/>
  <c r="AW48" i="5"/>
  <c r="AW18" i="5"/>
  <c r="AW95" i="5"/>
  <c r="AW84" i="5"/>
  <c r="AW23" i="5"/>
  <c r="AW57" i="5"/>
  <c r="AW40" i="5"/>
  <c r="AW45" i="5"/>
  <c r="AW31" i="5"/>
  <c r="AW74" i="5"/>
  <c r="AW72" i="5"/>
  <c r="AW30" i="5"/>
  <c r="AW33" i="5"/>
  <c r="AW71" i="5"/>
  <c r="AW14" i="5"/>
  <c r="AW94" i="5"/>
  <c r="AW85" i="5"/>
  <c r="AW82" i="5"/>
  <c r="AW64" i="5"/>
  <c r="AW91" i="5"/>
  <c r="AW9" i="5"/>
  <c r="AW28" i="5"/>
  <c r="AW17" i="5"/>
  <c r="AW97" i="5"/>
  <c r="AW86" i="5"/>
  <c r="AW81" i="5"/>
  <c r="AW58" i="5"/>
  <c r="AW43" i="5"/>
  <c r="AW4" i="5"/>
  <c r="AW20" i="5"/>
  <c r="AW3" i="5"/>
  <c r="AW59" i="5"/>
  <c r="AW22" i="5"/>
  <c r="AW15" i="5"/>
  <c r="AW76" i="5"/>
  <c r="AW66" i="5"/>
  <c r="AW10" i="5"/>
  <c r="AW38" i="5"/>
  <c r="AW24" i="5"/>
  <c r="AW7" i="5"/>
  <c r="BJ33" i="5"/>
  <c r="BJ77" i="5"/>
  <c r="BJ13" i="5"/>
  <c r="BJ80" i="5"/>
  <c r="BJ34" i="5"/>
  <c r="BJ69" i="5"/>
  <c r="BJ89" i="5"/>
  <c r="BJ98" i="5"/>
  <c r="BJ84" i="5"/>
  <c r="BJ45" i="5"/>
  <c r="BJ75" i="5"/>
  <c r="BJ87" i="5"/>
  <c r="BJ55" i="5"/>
  <c r="BJ47" i="5"/>
  <c r="BJ26" i="5"/>
  <c r="BJ20" i="5"/>
  <c r="BJ96" i="5"/>
  <c r="BJ94" i="5"/>
  <c r="BJ48" i="5"/>
  <c r="BJ65" i="5"/>
  <c r="BJ49" i="5"/>
  <c r="BJ92" i="5"/>
  <c r="BJ63" i="5"/>
  <c r="BJ3" i="5"/>
  <c r="BJ36" i="5"/>
  <c r="BJ38" i="5"/>
  <c r="BJ46" i="5"/>
  <c r="BJ90" i="5"/>
  <c r="BJ86" i="5"/>
  <c r="BJ78" i="5"/>
  <c r="BJ4" i="5"/>
  <c r="BJ57" i="5"/>
  <c r="BJ56" i="5"/>
  <c r="BJ14" i="5"/>
  <c r="BJ11" i="5"/>
  <c r="BJ6" i="5"/>
  <c r="BJ88" i="5"/>
  <c r="BJ85" i="5"/>
  <c r="BJ41" i="5"/>
  <c r="BJ97" i="5"/>
  <c r="BJ18" i="5"/>
  <c r="BJ62" i="5"/>
  <c r="BJ7" i="5"/>
  <c r="BJ66" i="5"/>
  <c r="BJ31" i="5"/>
  <c r="BJ30" i="5"/>
  <c r="BJ82" i="5"/>
  <c r="BJ37" i="5"/>
  <c r="BJ50" i="5"/>
  <c r="BJ17" i="5"/>
  <c r="BJ81" i="5"/>
  <c r="BJ42" i="5"/>
  <c r="BJ40" i="5"/>
  <c r="BJ83" i="5"/>
  <c r="BJ52" i="5"/>
  <c r="BJ61" i="5"/>
  <c r="BJ19" i="5"/>
  <c r="BJ9" i="5"/>
  <c r="BJ60" i="5"/>
  <c r="BJ73" i="5"/>
  <c r="BJ70" i="5"/>
  <c r="BJ74" i="5"/>
  <c r="BJ72" i="5"/>
  <c r="BJ28" i="5"/>
  <c r="BJ25" i="5"/>
  <c r="BJ12" i="5"/>
  <c r="BJ32" i="5"/>
  <c r="BJ59" i="5"/>
  <c r="BJ51" i="5"/>
  <c r="BJ21" i="5"/>
  <c r="BJ54" i="5"/>
  <c r="BJ5" i="5"/>
  <c r="BJ68" i="5"/>
  <c r="BJ44" i="5"/>
  <c r="BJ15" i="5"/>
  <c r="BJ43" i="5"/>
  <c r="BJ29" i="5"/>
  <c r="BJ8" i="5"/>
  <c r="BJ91" i="5"/>
  <c r="BJ39" i="5"/>
  <c r="BJ95" i="5"/>
  <c r="BJ76" i="5"/>
  <c r="BJ67" i="5"/>
  <c r="BJ53" i="5"/>
  <c r="BJ10" i="5"/>
  <c r="BJ79" i="5"/>
  <c r="BJ27" i="5"/>
  <c r="BJ58" i="5"/>
  <c r="BJ71" i="5"/>
  <c r="BJ16" i="5"/>
  <c r="BJ64" i="5"/>
  <c r="BJ35" i="5"/>
  <c r="BJ23" i="5"/>
  <c r="BJ93" i="5"/>
  <c r="BJ24" i="5"/>
  <c r="BJ22" i="5"/>
  <c r="BI57" i="5"/>
  <c r="BI62" i="5"/>
  <c r="BI91" i="5"/>
  <c r="BI14" i="5"/>
  <c r="BI15" i="5"/>
  <c r="BI66" i="5"/>
  <c r="BI25" i="5"/>
  <c r="BI75" i="5"/>
  <c r="BI84" i="5"/>
  <c r="BI43" i="5"/>
  <c r="BI21" i="5"/>
  <c r="BI71" i="5"/>
  <c r="BI55" i="5"/>
  <c r="BI58" i="5"/>
  <c r="BI34" i="5"/>
  <c r="BI69" i="5"/>
  <c r="BI19" i="5"/>
  <c r="BI45" i="5"/>
  <c r="BI72" i="5"/>
  <c r="BI16" i="5"/>
  <c r="BI29" i="5"/>
  <c r="BI95" i="5"/>
  <c r="BI77" i="5"/>
  <c r="BI49" i="5"/>
  <c r="BI23" i="5"/>
  <c r="BI40" i="5"/>
  <c r="BI44" i="5"/>
  <c r="BI9" i="5"/>
  <c r="BI3" i="5"/>
  <c r="BI51" i="5"/>
  <c r="BI76" i="5"/>
  <c r="BI13" i="5"/>
  <c r="BI81" i="5"/>
  <c r="BI30" i="5"/>
  <c r="BI96" i="5"/>
  <c r="BI7" i="5"/>
  <c r="BI63" i="5"/>
  <c r="BI20" i="5"/>
  <c r="BI82" i="5"/>
  <c r="BI74" i="5"/>
  <c r="BI89" i="5"/>
  <c r="BI37" i="5"/>
  <c r="BI64" i="5"/>
  <c r="BI65" i="5"/>
  <c r="BI50" i="5"/>
  <c r="BI27" i="5"/>
  <c r="BI70" i="5"/>
  <c r="BI61" i="5"/>
  <c r="BI36" i="5"/>
  <c r="BI60" i="5"/>
  <c r="BI46" i="5"/>
  <c r="BI41" i="5"/>
  <c r="BI31" i="5"/>
  <c r="BI68" i="5"/>
  <c r="BI39" i="5"/>
  <c r="BI12" i="5"/>
  <c r="BI47" i="5"/>
  <c r="BI86" i="5"/>
  <c r="BI22" i="5"/>
  <c r="BI32" i="5"/>
  <c r="BI67" i="5"/>
  <c r="BI88" i="5"/>
  <c r="BI18" i="5"/>
  <c r="BI42" i="5"/>
  <c r="BI26" i="5"/>
  <c r="BI85" i="5"/>
  <c r="BI94" i="5"/>
  <c r="BI28" i="5"/>
  <c r="BI80" i="5"/>
  <c r="BI93" i="5"/>
  <c r="BI17" i="5"/>
  <c r="BI83" i="5"/>
  <c r="BI56" i="5"/>
  <c r="BI78" i="5"/>
  <c r="BI54" i="5"/>
  <c r="BI6" i="5"/>
  <c r="BI92" i="5"/>
  <c r="BI79" i="5"/>
  <c r="BI73" i="5"/>
  <c r="BI5" i="5"/>
  <c r="BI24" i="5"/>
  <c r="BI38" i="5"/>
  <c r="BI98" i="5"/>
  <c r="BI48" i="5"/>
  <c r="BI53" i="5"/>
  <c r="BI59" i="5"/>
  <c r="BI35" i="5"/>
  <c r="BI11" i="5"/>
  <c r="BI97" i="5"/>
  <c r="BI4" i="5"/>
  <c r="BI10" i="5"/>
  <c r="BI33" i="5"/>
  <c r="BI8" i="5"/>
  <c r="BI90" i="5"/>
  <c r="BI52" i="5"/>
  <c r="BI87" i="5"/>
  <c r="BN82" i="5"/>
  <c r="BN24" i="5"/>
  <c r="BN77" i="5"/>
  <c r="BN79" i="5"/>
  <c r="BN72" i="5"/>
  <c r="BN8" i="5"/>
  <c r="BN23" i="5"/>
  <c r="BN66" i="5"/>
  <c r="BN80" i="5"/>
  <c r="BN38" i="5"/>
  <c r="BN26" i="5"/>
  <c r="BN98" i="5"/>
  <c r="BN48" i="5"/>
  <c r="BN55" i="5"/>
  <c r="BN70" i="5"/>
  <c r="BN34" i="5"/>
  <c r="BN43" i="5"/>
  <c r="BN17" i="5"/>
  <c r="BN63" i="5"/>
  <c r="BN7" i="5"/>
  <c r="BN93" i="5"/>
  <c r="BN65" i="5"/>
  <c r="BN44" i="5"/>
  <c r="BN22" i="5"/>
  <c r="BN10" i="5"/>
  <c r="BN88" i="5"/>
  <c r="BN91" i="5"/>
  <c r="BN92" i="5"/>
  <c r="BN49" i="5"/>
  <c r="BN96" i="5"/>
  <c r="BN67" i="5"/>
  <c r="BN5" i="5"/>
  <c r="BN50" i="5"/>
  <c r="BN87" i="5"/>
  <c r="BN27" i="5"/>
  <c r="BN83" i="5"/>
  <c r="BN45" i="5"/>
  <c r="BN47" i="5"/>
  <c r="BN21" i="5"/>
  <c r="BN95" i="5"/>
  <c r="BN90" i="5"/>
  <c r="BN52" i="5"/>
  <c r="BN53" i="5"/>
  <c r="BN78" i="5"/>
  <c r="BN29" i="5"/>
  <c r="BN86" i="5"/>
  <c r="BN68" i="5"/>
  <c r="BN60" i="5"/>
  <c r="BN32" i="5"/>
  <c r="BN15" i="5"/>
  <c r="BN42" i="5"/>
  <c r="BN75" i="5"/>
  <c r="BN51" i="5"/>
  <c r="BN14" i="5"/>
  <c r="BN31" i="5"/>
  <c r="BN97" i="5"/>
  <c r="BN40" i="5"/>
  <c r="BN84" i="5"/>
  <c r="BN41" i="5"/>
  <c r="BN36" i="5"/>
  <c r="BN69" i="5"/>
  <c r="BN4" i="5"/>
  <c r="BN19" i="5"/>
  <c r="BN94" i="5"/>
  <c r="BN85" i="5"/>
  <c r="BN16" i="5"/>
  <c r="BN9" i="5"/>
  <c r="BN20" i="5"/>
  <c r="BN81" i="5"/>
  <c r="BN59" i="5"/>
  <c r="BN28" i="5"/>
  <c r="BN39" i="5"/>
  <c r="BN46" i="5"/>
  <c r="BN71" i="5"/>
  <c r="BN13" i="5"/>
  <c r="BN57" i="5"/>
  <c r="BN35" i="5"/>
  <c r="BN74" i="5"/>
  <c r="BN18" i="5"/>
  <c r="BN62" i="5"/>
  <c r="BN89" i="5"/>
  <c r="BN76" i="5"/>
  <c r="BN54" i="5"/>
  <c r="BN25" i="5"/>
  <c r="BN58" i="5"/>
  <c r="BN56" i="5"/>
  <c r="BN3" i="5"/>
  <c r="BN30" i="5"/>
  <c r="BN6" i="5"/>
  <c r="BN61" i="5"/>
  <c r="BN33" i="5"/>
  <c r="BN12" i="5"/>
  <c r="BN64" i="5"/>
  <c r="BN37" i="5"/>
  <c r="BN73" i="5"/>
  <c r="BN11" i="5"/>
  <c r="AV15" i="5"/>
  <c r="AV5" i="5"/>
  <c r="AV29" i="5"/>
  <c r="AV35" i="5"/>
  <c r="AV31" i="5"/>
  <c r="AV56" i="5"/>
  <c r="AV44" i="5"/>
  <c r="AV4" i="5"/>
  <c r="AV53" i="5"/>
  <c r="AV97" i="5"/>
  <c r="AV62" i="5"/>
  <c r="AV91" i="5"/>
  <c r="AV61" i="5"/>
  <c r="AV41" i="5"/>
  <c r="AV36" i="5"/>
  <c r="AV14" i="5"/>
  <c r="AV86" i="5"/>
  <c r="AV54" i="5"/>
  <c r="AV17" i="5"/>
  <c r="AV75" i="5"/>
  <c r="AV73" i="5"/>
  <c r="AV27" i="5"/>
  <c r="AV77" i="5"/>
  <c r="AV71" i="5"/>
  <c r="AV89" i="5"/>
  <c r="AV19" i="5"/>
  <c r="AV46" i="5"/>
  <c r="AV25" i="5"/>
  <c r="AV78" i="5"/>
  <c r="AV67" i="5"/>
  <c r="AV80" i="5"/>
  <c r="AV85" i="5"/>
  <c r="AV60" i="5"/>
  <c r="AV88" i="5"/>
  <c r="AV37" i="5"/>
  <c r="AV3" i="5"/>
  <c r="AV40" i="5"/>
  <c r="AV58" i="5"/>
  <c r="AV42" i="5"/>
  <c r="AV82" i="5"/>
  <c r="AV76" i="5"/>
  <c r="AV92" i="5"/>
  <c r="AV64" i="5"/>
  <c r="AV8" i="5"/>
  <c r="AV94" i="5"/>
  <c r="AV96" i="5"/>
  <c r="AV47" i="5"/>
  <c r="AV74" i="5"/>
  <c r="AV95" i="5"/>
  <c r="AV33" i="5"/>
  <c r="AV49" i="5"/>
  <c r="AV51" i="5"/>
  <c r="AV63" i="5"/>
  <c r="AV30" i="5"/>
  <c r="AV57" i="5"/>
  <c r="AV52" i="5"/>
  <c r="AV68" i="5"/>
  <c r="AV90" i="5"/>
  <c r="AV32" i="5"/>
  <c r="AV43" i="5"/>
  <c r="AV13" i="5"/>
  <c r="AV59" i="5"/>
  <c r="AV72" i="5"/>
  <c r="AV6" i="5"/>
  <c r="AV84" i="5"/>
  <c r="AV34" i="5"/>
  <c r="AV22" i="5"/>
  <c r="AV12" i="5"/>
  <c r="AV50" i="5"/>
  <c r="AV83" i="5"/>
  <c r="AV66" i="5"/>
  <c r="AV7" i="5"/>
  <c r="AV38" i="5"/>
  <c r="AV20" i="5"/>
  <c r="AV24" i="5"/>
  <c r="AV93" i="5"/>
  <c r="AV23" i="5"/>
  <c r="AV18" i="5"/>
  <c r="AV98" i="5"/>
  <c r="AV81" i="5"/>
  <c r="AV69" i="5"/>
  <c r="AV10" i="5"/>
  <c r="AV55" i="5"/>
  <c r="AV87" i="5"/>
  <c r="AV65" i="5"/>
  <c r="AV28" i="5"/>
  <c r="AV9" i="5"/>
  <c r="AV16" i="5"/>
  <c r="AV45" i="5"/>
  <c r="AV70" i="5"/>
  <c r="AV11" i="5"/>
  <c r="AV39" i="5"/>
  <c r="AV21" i="5"/>
  <c r="AV48" i="5"/>
  <c r="AV26" i="5"/>
  <c r="AV79" i="5"/>
  <c r="BE12" i="5"/>
  <c r="BE35" i="5"/>
  <c r="BE28" i="5"/>
  <c r="BE79" i="5"/>
  <c r="BE19" i="5"/>
  <c r="BE51" i="5"/>
  <c r="BE89" i="5"/>
  <c r="BE62" i="5"/>
  <c r="BE23" i="5"/>
  <c r="BE66" i="5"/>
  <c r="BE54" i="5"/>
  <c r="BE93" i="5"/>
  <c r="BE76" i="5"/>
  <c r="BE98" i="5"/>
  <c r="BE87" i="5"/>
  <c r="BE40" i="5"/>
  <c r="BE81" i="5"/>
  <c r="BE36" i="5"/>
  <c r="BE46" i="5"/>
  <c r="BE82" i="5"/>
  <c r="BE50" i="5"/>
  <c r="BE20" i="5"/>
  <c r="BE70" i="5"/>
  <c r="BE84" i="5"/>
  <c r="BE78" i="5"/>
  <c r="BE64" i="5"/>
  <c r="BE17" i="5"/>
  <c r="BE21" i="5"/>
  <c r="BE39" i="5"/>
  <c r="BE37" i="5"/>
  <c r="BE33" i="5"/>
  <c r="BE42" i="5"/>
  <c r="BE29" i="5"/>
  <c r="BE34" i="5"/>
  <c r="BE92" i="5"/>
  <c r="BE73" i="5"/>
  <c r="BE16" i="5"/>
  <c r="BE56" i="5"/>
  <c r="BE85" i="5"/>
  <c r="BE72" i="5"/>
  <c r="BE74" i="5"/>
  <c r="BE38" i="5"/>
  <c r="BE90" i="5"/>
  <c r="BE91" i="5"/>
  <c r="BE58" i="5"/>
  <c r="BE3" i="5"/>
  <c r="BE27" i="5"/>
  <c r="BE77" i="5"/>
  <c r="BE55" i="5"/>
  <c r="BE52" i="5"/>
  <c r="BE61" i="5"/>
  <c r="BE31" i="5"/>
  <c r="BE95" i="5"/>
  <c r="BE22" i="5"/>
  <c r="BE13" i="5"/>
  <c r="BE80" i="5"/>
  <c r="BE45" i="5"/>
  <c r="BE97" i="5"/>
  <c r="BE49" i="5"/>
  <c r="BE30" i="5"/>
  <c r="BE75" i="5"/>
  <c r="BE63" i="5"/>
  <c r="BE43" i="5"/>
  <c r="BE9" i="5"/>
  <c r="BE86" i="5"/>
  <c r="BE60" i="5"/>
  <c r="BE5" i="5"/>
  <c r="BE83" i="5"/>
  <c r="BE71" i="5"/>
  <c r="BE11" i="5"/>
  <c r="BE57" i="5"/>
  <c r="BE44" i="5"/>
  <c r="BE53" i="5"/>
  <c r="BE47" i="5"/>
  <c r="BE48" i="5"/>
  <c r="BE10" i="5"/>
  <c r="BE4" i="5"/>
  <c r="BE69" i="5"/>
  <c r="BE7" i="5"/>
  <c r="BE68" i="5"/>
  <c r="BE96" i="5"/>
  <c r="BE88" i="5"/>
  <c r="BE18" i="5"/>
  <c r="BE41" i="5"/>
  <c r="BE8" i="5"/>
  <c r="BE25" i="5"/>
  <c r="BE67" i="5"/>
  <c r="BE6" i="5"/>
  <c r="BE32" i="5"/>
  <c r="BE94" i="5"/>
  <c r="BE65" i="5"/>
  <c r="BE15" i="5"/>
  <c r="BE14" i="5"/>
  <c r="BE59" i="5"/>
  <c r="BE24" i="5"/>
  <c r="BE26" i="5"/>
  <c r="BG82" i="5"/>
  <c r="BG74" i="5"/>
  <c r="BG59" i="5"/>
  <c r="BG65" i="5"/>
  <c r="BG30" i="5"/>
  <c r="BG73" i="5"/>
  <c r="BG72" i="5"/>
  <c r="BG49" i="5"/>
  <c r="BG33" i="5"/>
  <c r="BG50" i="5"/>
  <c r="BG89" i="5"/>
  <c r="BG48" i="5"/>
  <c r="BG32" i="5"/>
  <c r="BG39" i="5"/>
  <c r="BG41" i="5"/>
  <c r="BG61" i="5"/>
  <c r="BG20" i="5"/>
  <c r="BG58" i="5"/>
  <c r="BG53" i="5"/>
  <c r="BG57" i="5"/>
  <c r="BG93" i="5"/>
  <c r="BG75" i="5"/>
  <c r="BG68" i="5"/>
  <c r="BG4" i="5"/>
  <c r="BG64" i="5"/>
  <c r="BG51" i="5"/>
  <c r="BG21" i="5"/>
  <c r="BG35" i="5"/>
  <c r="BG52" i="5"/>
  <c r="BG63" i="5"/>
  <c r="BG43" i="5"/>
  <c r="BG13" i="5"/>
  <c r="BG84" i="5"/>
  <c r="BG96" i="5"/>
  <c r="BG37" i="5"/>
  <c r="BG83" i="5"/>
  <c r="BG28" i="5"/>
  <c r="BG87" i="5"/>
  <c r="BG14" i="5"/>
  <c r="BG42" i="5"/>
  <c r="BG3" i="5"/>
  <c r="BG98" i="5"/>
  <c r="BG92" i="5"/>
  <c r="BG23" i="5"/>
  <c r="BG78" i="5"/>
  <c r="BG80" i="5"/>
  <c r="BG69" i="5"/>
  <c r="BG47" i="5"/>
  <c r="BG24" i="5"/>
  <c r="BG94" i="5"/>
  <c r="BG22" i="5"/>
  <c r="BG76" i="5"/>
  <c r="BG12" i="5"/>
  <c r="BG29" i="5"/>
  <c r="BG7" i="5"/>
  <c r="BG44" i="5"/>
  <c r="BG70" i="5"/>
  <c r="BG67" i="5"/>
  <c r="BG81" i="5"/>
  <c r="BG97" i="5"/>
  <c r="BG79" i="5"/>
  <c r="BG34" i="5"/>
  <c r="BG31" i="5"/>
  <c r="BG60" i="5"/>
  <c r="BG46" i="5"/>
  <c r="BG54" i="5"/>
  <c r="BG95" i="5"/>
  <c r="BG91" i="5"/>
  <c r="BG5" i="5"/>
  <c r="BG55" i="5"/>
  <c r="BG88" i="5"/>
  <c r="BG90" i="5"/>
  <c r="BG16" i="5"/>
  <c r="BG77" i="5"/>
  <c r="BG85" i="5"/>
  <c r="BG9" i="5"/>
  <c r="BG56" i="5"/>
  <c r="BG71" i="5"/>
  <c r="BG18" i="5"/>
  <c r="BG27" i="5"/>
  <c r="BG26" i="5"/>
  <c r="BG66" i="5"/>
  <c r="BG8" i="5"/>
  <c r="BG10" i="5"/>
  <c r="BG17" i="5"/>
  <c r="BG38" i="5"/>
  <c r="BG19" i="5"/>
  <c r="BG45" i="5"/>
  <c r="BG86" i="5"/>
  <c r="BG6" i="5"/>
  <c r="BG36" i="5"/>
  <c r="BG62" i="5"/>
  <c r="BG25" i="5"/>
  <c r="BG40" i="5"/>
  <c r="BG15" i="5"/>
  <c r="BG11" i="5"/>
  <c r="BC82" i="5"/>
  <c r="BC45" i="5"/>
  <c r="BC32" i="5"/>
  <c r="BC55" i="5"/>
  <c r="BC54" i="5"/>
  <c r="BC51" i="5"/>
  <c r="BC67" i="5"/>
  <c r="BC93" i="5"/>
  <c r="BC49" i="5"/>
  <c r="BC74" i="5"/>
  <c r="BC85" i="5"/>
  <c r="BC23" i="5"/>
  <c r="BC4" i="5"/>
  <c r="BC88" i="5"/>
  <c r="BC56" i="5"/>
  <c r="BC19" i="5"/>
  <c r="BC77" i="5"/>
  <c r="BC7" i="5"/>
  <c r="BC72" i="5"/>
  <c r="BC48" i="5"/>
  <c r="BC40" i="5"/>
  <c r="BC80" i="5"/>
  <c r="BC35" i="5"/>
  <c r="BC50" i="5"/>
  <c r="BC61" i="5"/>
  <c r="BC41" i="5"/>
  <c r="BC90" i="5"/>
  <c r="BC31" i="5"/>
  <c r="BC79" i="5"/>
  <c r="BC14" i="5"/>
  <c r="BC57" i="5"/>
  <c r="BC98" i="5"/>
  <c r="BC36" i="5"/>
  <c r="BC94" i="5"/>
  <c r="BC10" i="5"/>
  <c r="BC91" i="5"/>
  <c r="BC25" i="5"/>
  <c r="BC16" i="5"/>
  <c r="BC81" i="5"/>
  <c r="BC12" i="5"/>
  <c r="BC97" i="5"/>
  <c r="BC27" i="5"/>
  <c r="BC44" i="5"/>
  <c r="BC22" i="5"/>
  <c r="BC9" i="5"/>
  <c r="BC78" i="5"/>
  <c r="BC87" i="5"/>
  <c r="BC65" i="5"/>
  <c r="BC75" i="5"/>
  <c r="BC68" i="5"/>
  <c r="BC18" i="5"/>
  <c r="BC73" i="5"/>
  <c r="BC43" i="5"/>
  <c r="BC20" i="5"/>
  <c r="BC92" i="5"/>
  <c r="BC62" i="5"/>
  <c r="BC34" i="5"/>
  <c r="BC70" i="5"/>
  <c r="BC71" i="5"/>
  <c r="BC13" i="5"/>
  <c r="BC33" i="5"/>
  <c r="BC64" i="5"/>
  <c r="BC96" i="5"/>
  <c r="BC29" i="5"/>
  <c r="BC28" i="5"/>
  <c r="BC47" i="5"/>
  <c r="BC58" i="5"/>
  <c r="BC8" i="5"/>
  <c r="BC24" i="5"/>
  <c r="BC89" i="5"/>
  <c r="BC42" i="5"/>
  <c r="BC38" i="5"/>
  <c r="BC46" i="5"/>
  <c r="BC3" i="5"/>
  <c r="BC37" i="5"/>
  <c r="BC59" i="5"/>
  <c r="BC21" i="5"/>
  <c r="BC60" i="5"/>
  <c r="BC76" i="5"/>
  <c r="BC86" i="5"/>
  <c r="BC15" i="5"/>
  <c r="BC17" i="5"/>
  <c r="BC84" i="5"/>
  <c r="BC69" i="5"/>
  <c r="BC66" i="5"/>
  <c r="BC5" i="5"/>
  <c r="BC26" i="5"/>
  <c r="BC52" i="5"/>
  <c r="BC30" i="5"/>
  <c r="BC83" i="5"/>
  <c r="BC6" i="5"/>
  <c r="BC39" i="5"/>
  <c r="BC63" i="5"/>
  <c r="BC53" i="5"/>
  <c r="BC95" i="5"/>
  <c r="BC11" i="5"/>
  <c r="BF85" i="5"/>
  <c r="BF57" i="5"/>
  <c r="BF28" i="5"/>
  <c r="BF3" i="5"/>
  <c r="BF78" i="5"/>
  <c r="BF52" i="5"/>
  <c r="BF6" i="5"/>
  <c r="BF92" i="5"/>
  <c r="BF23" i="5"/>
  <c r="BF97" i="5"/>
  <c r="BF80" i="5"/>
  <c r="BF21" i="5"/>
  <c r="BF96" i="5"/>
  <c r="BF24" i="5"/>
  <c r="BF4" i="5"/>
  <c r="BF36" i="5"/>
  <c r="BF89" i="5"/>
  <c r="BF10" i="5"/>
  <c r="BF16" i="5"/>
  <c r="BF82" i="5"/>
  <c r="BF43" i="5"/>
  <c r="BF64" i="5"/>
  <c r="BF9" i="5"/>
  <c r="BF25" i="5"/>
  <c r="BF70" i="5"/>
  <c r="BF22" i="5"/>
  <c r="BF55" i="5"/>
  <c r="BF48" i="5"/>
  <c r="BF98" i="5"/>
  <c r="BF19" i="5"/>
  <c r="BF62" i="5"/>
  <c r="BF20" i="5"/>
  <c r="BF47" i="5"/>
  <c r="BF5" i="5"/>
  <c r="BF93" i="5"/>
  <c r="BF81" i="5"/>
  <c r="BF76" i="5"/>
  <c r="BF69" i="5"/>
  <c r="BF37" i="5"/>
  <c r="BF71" i="5"/>
  <c r="BF68" i="5"/>
  <c r="BF32" i="5"/>
  <c r="BF44" i="5"/>
  <c r="BF41" i="5"/>
  <c r="BF54" i="5"/>
  <c r="BF94" i="5"/>
  <c r="BF88" i="5"/>
  <c r="BF87" i="5"/>
  <c r="BF77" i="5"/>
  <c r="BF65" i="5"/>
  <c r="BF45" i="5"/>
  <c r="BF79" i="5"/>
  <c r="BF40" i="5"/>
  <c r="BF90" i="5"/>
  <c r="BF35" i="5"/>
  <c r="BF83" i="5"/>
  <c r="BF86" i="5"/>
  <c r="BF34" i="5"/>
  <c r="BF56" i="5"/>
  <c r="BF58" i="5"/>
  <c r="BF13" i="5"/>
  <c r="BF59" i="5"/>
  <c r="BF8" i="5"/>
  <c r="BF30" i="5"/>
  <c r="BF38" i="5"/>
  <c r="BF84" i="5"/>
  <c r="BF53" i="5"/>
  <c r="BF95" i="5"/>
  <c r="BF61" i="5"/>
  <c r="BF46" i="5"/>
  <c r="BF67" i="5"/>
  <c r="BF14" i="5"/>
  <c r="BF60" i="5"/>
  <c r="BF91" i="5"/>
  <c r="BF31" i="5"/>
  <c r="BF49" i="5"/>
  <c r="BF15" i="5"/>
  <c r="BF39" i="5"/>
  <c r="BF72" i="5"/>
  <c r="BF63" i="5"/>
  <c r="BF42" i="5"/>
  <c r="BF11" i="5"/>
  <c r="BF74" i="5"/>
  <c r="BF51" i="5"/>
  <c r="BF7" i="5"/>
  <c r="BF27" i="5"/>
  <c r="BF66" i="5"/>
  <c r="BF29" i="5"/>
  <c r="BF75" i="5"/>
  <c r="BF73" i="5"/>
  <c r="BF18" i="5"/>
  <c r="BF26" i="5"/>
  <c r="BF17" i="5"/>
  <c r="BF33" i="5"/>
  <c r="BF12" i="5"/>
  <c r="BF50" i="5"/>
  <c r="AU95" i="5"/>
  <c r="AU71" i="5"/>
  <c r="AU22" i="5"/>
  <c r="AU87" i="5"/>
  <c r="AU16" i="5"/>
  <c r="AU43" i="5"/>
  <c r="AU54" i="5"/>
  <c r="AU6" i="5"/>
  <c r="AU64" i="5"/>
  <c r="AU40" i="5"/>
  <c r="AU30" i="5"/>
  <c r="AU26" i="5"/>
  <c r="AU90" i="5"/>
  <c r="AU45" i="5"/>
  <c r="AU18" i="5"/>
  <c r="AU75" i="5"/>
  <c r="AU81" i="5"/>
  <c r="AU96" i="5"/>
  <c r="AU48" i="5"/>
  <c r="AU92" i="5"/>
  <c r="AU36" i="5"/>
  <c r="AU10" i="5"/>
  <c r="AU14" i="5"/>
  <c r="AU25" i="5"/>
  <c r="AU53" i="5"/>
  <c r="AU84" i="5"/>
  <c r="AU24" i="5"/>
  <c r="AU77" i="5"/>
  <c r="AU20" i="5"/>
  <c r="AU63" i="5"/>
  <c r="AU8" i="5"/>
  <c r="AU11" i="5"/>
  <c r="AU28" i="5"/>
  <c r="AU34" i="5"/>
  <c r="AU97" i="5"/>
  <c r="AU76" i="5"/>
  <c r="AU52" i="5"/>
  <c r="AU69" i="5"/>
  <c r="AU39" i="5"/>
  <c r="AU21" i="5"/>
  <c r="AU23" i="5"/>
  <c r="AU38" i="5"/>
  <c r="AU13" i="5"/>
  <c r="AU37" i="5"/>
  <c r="AU74" i="5"/>
  <c r="AU94" i="5"/>
  <c r="AU60" i="5"/>
  <c r="AU67" i="5"/>
  <c r="AU66" i="5"/>
  <c r="AU41" i="5"/>
  <c r="AU42" i="5"/>
  <c r="AU59" i="5"/>
  <c r="AU51" i="5"/>
  <c r="AU44" i="5"/>
  <c r="AU80" i="5"/>
  <c r="AU58" i="5"/>
  <c r="AU82" i="5"/>
  <c r="AU79" i="5"/>
  <c r="AU3" i="5"/>
  <c r="AU86" i="5"/>
  <c r="AU68" i="5"/>
  <c r="AU27" i="5"/>
  <c r="AU29" i="5"/>
  <c r="AU55" i="5"/>
  <c r="AU73" i="5"/>
  <c r="AU89" i="5"/>
  <c r="AU35" i="5"/>
  <c r="AU70" i="5"/>
  <c r="AU93" i="5"/>
  <c r="AU47" i="5"/>
  <c r="AU46" i="5"/>
  <c r="AU65" i="5"/>
  <c r="AU15" i="5"/>
  <c r="AU17" i="5"/>
  <c r="AU62" i="5"/>
  <c r="AU88" i="5"/>
  <c r="AU5" i="5"/>
  <c r="AU31" i="5"/>
  <c r="AU33" i="5"/>
  <c r="AU12" i="5"/>
  <c r="AU83" i="5"/>
  <c r="AU56" i="5"/>
  <c r="AU98" i="5"/>
  <c r="AU49" i="5"/>
  <c r="AU4" i="5"/>
  <c r="AU57" i="5"/>
  <c r="AU32" i="5"/>
  <c r="AU78" i="5"/>
  <c r="AU91" i="5"/>
  <c r="AU50" i="5"/>
  <c r="AU61" i="5"/>
  <c r="AU7" i="5"/>
  <c r="AU85" i="5"/>
  <c r="AU72" i="5"/>
  <c r="AU9" i="5"/>
  <c r="AU19" i="5"/>
  <c r="BB16" i="5"/>
  <c r="BB47" i="5"/>
  <c r="BB11" i="5"/>
  <c r="BB32" i="5"/>
  <c r="BB17" i="5"/>
  <c r="BB87" i="5"/>
  <c r="BB26" i="5"/>
  <c r="BB82" i="5"/>
  <c r="BB98" i="5"/>
  <c r="BB76" i="5"/>
  <c r="BB63" i="5"/>
  <c r="BB60" i="5"/>
  <c r="BB52" i="5"/>
  <c r="BB94" i="5"/>
  <c r="BB85" i="5"/>
  <c r="BB88" i="5"/>
  <c r="BB43" i="5"/>
  <c r="BB81" i="5"/>
  <c r="BB23" i="5"/>
  <c r="BB83" i="5"/>
  <c r="BB44" i="5"/>
  <c r="BB90" i="5"/>
  <c r="BB9" i="5"/>
  <c r="BB97" i="5"/>
  <c r="BB50" i="5"/>
  <c r="BB66" i="5"/>
  <c r="BB8" i="5"/>
  <c r="BB12" i="5"/>
  <c r="BB41" i="5"/>
  <c r="BB48" i="5"/>
  <c r="BB37" i="5"/>
  <c r="BB49" i="5"/>
  <c r="BB55" i="5"/>
  <c r="BB38" i="5"/>
  <c r="BB42" i="5"/>
  <c r="BB19" i="5"/>
  <c r="BB21" i="5"/>
  <c r="BB53" i="5"/>
  <c r="BB29" i="5"/>
  <c r="BB25" i="5"/>
  <c r="BB28" i="5"/>
  <c r="BB46" i="5"/>
  <c r="BB73" i="5"/>
  <c r="BB31" i="5"/>
  <c r="BB5" i="5"/>
  <c r="BB72" i="5"/>
  <c r="BB96" i="5"/>
  <c r="BB34" i="5"/>
  <c r="BB15" i="5"/>
  <c r="BB3" i="5"/>
  <c r="BB70" i="5"/>
  <c r="BB86" i="5"/>
  <c r="BB93" i="5"/>
  <c r="BB4" i="5"/>
  <c r="BB59" i="5"/>
  <c r="BB57" i="5"/>
  <c r="BB92" i="5"/>
  <c r="BB77" i="5"/>
  <c r="BB74" i="5"/>
  <c r="BB54" i="5"/>
  <c r="BB68" i="5"/>
  <c r="BB27" i="5"/>
  <c r="BB71" i="5"/>
  <c r="BB51" i="5"/>
  <c r="BB78" i="5"/>
  <c r="BB40" i="5"/>
  <c r="BB24" i="5"/>
  <c r="BB95" i="5"/>
  <c r="BB14" i="5"/>
  <c r="BB22" i="5"/>
  <c r="BB91" i="5"/>
  <c r="BB7" i="5"/>
  <c r="BB39" i="5"/>
  <c r="BB6" i="5"/>
  <c r="BB20" i="5"/>
  <c r="BB10" i="5"/>
  <c r="BB67" i="5"/>
  <c r="BB64" i="5"/>
  <c r="BB84" i="5"/>
  <c r="BB33" i="5"/>
  <c r="BB75" i="5"/>
  <c r="BB45" i="5"/>
  <c r="BB30" i="5"/>
  <c r="BB36" i="5"/>
  <c r="BB69" i="5"/>
  <c r="BB65" i="5"/>
  <c r="BB18" i="5"/>
  <c r="BB62" i="5"/>
  <c r="BB80" i="5"/>
  <c r="BB35" i="5"/>
  <c r="BB89" i="5"/>
  <c r="BB58" i="5"/>
  <c r="BB61" i="5"/>
  <c r="BB79" i="5"/>
  <c r="BB56" i="5"/>
  <c r="BB13" i="5"/>
  <c r="BD40" i="5"/>
  <c r="BD51" i="5"/>
  <c r="BD56" i="5"/>
  <c r="BD69" i="5"/>
  <c r="BD15" i="5"/>
  <c r="BD3" i="5"/>
  <c r="BD52" i="5"/>
  <c r="BD13" i="5"/>
  <c r="BD96" i="5"/>
  <c r="BD71" i="5"/>
  <c r="BD66" i="5"/>
  <c r="BD62" i="5"/>
  <c r="BD57" i="5"/>
  <c r="BD55" i="5"/>
  <c r="BD29" i="5"/>
  <c r="BD11" i="5"/>
  <c r="BD91" i="5"/>
  <c r="BD77" i="5"/>
  <c r="BD32" i="5"/>
  <c r="BD49" i="5"/>
  <c r="BD6" i="5"/>
  <c r="BD79" i="5"/>
  <c r="BD74" i="5"/>
  <c r="BD94" i="5"/>
  <c r="BD85" i="5"/>
  <c r="BD98" i="5"/>
  <c r="BD37" i="5"/>
  <c r="BD17" i="5"/>
  <c r="BD72" i="5"/>
  <c r="BD63" i="5"/>
  <c r="BD21" i="5"/>
  <c r="BD34" i="5"/>
  <c r="BD41" i="5"/>
  <c r="BD48" i="5"/>
  <c r="BD61" i="5"/>
  <c r="BD82" i="5"/>
  <c r="BD8" i="5"/>
  <c r="BD86" i="5"/>
  <c r="BD67" i="5"/>
  <c r="BD23" i="5"/>
  <c r="BD36" i="5"/>
  <c r="BD4" i="5"/>
  <c r="BD25" i="5"/>
  <c r="BD80" i="5"/>
  <c r="BD93" i="5"/>
  <c r="BD18" i="5"/>
  <c r="BD16" i="5"/>
  <c r="BD27" i="5"/>
  <c r="BD75" i="5"/>
  <c r="BD87" i="5"/>
  <c r="BD45" i="5"/>
  <c r="BD35" i="5"/>
  <c r="BD9" i="5"/>
  <c r="BD43" i="5"/>
  <c r="BD76" i="5"/>
  <c r="BD78" i="5"/>
  <c r="BD65" i="5"/>
  <c r="BD26" i="5"/>
  <c r="BD24" i="5"/>
  <c r="BD83" i="5"/>
  <c r="BD5" i="5"/>
  <c r="BD39" i="5"/>
  <c r="BD47" i="5"/>
  <c r="BD54" i="5"/>
  <c r="BD58" i="5"/>
  <c r="BD44" i="5"/>
  <c r="BD84" i="5"/>
  <c r="BD95" i="5"/>
  <c r="BD38" i="5"/>
  <c r="BD12" i="5"/>
  <c r="BD50" i="5"/>
  <c r="BD31" i="5"/>
  <c r="BD92" i="5"/>
  <c r="BD88" i="5"/>
  <c r="BD28" i="5"/>
  <c r="BD42" i="5"/>
  <c r="BD81" i="5"/>
  <c r="BD30" i="5"/>
  <c r="BD59" i="5"/>
  <c r="BD10" i="5"/>
  <c r="BD20" i="5"/>
  <c r="BD14" i="5"/>
  <c r="BD46" i="5"/>
  <c r="BD64" i="5"/>
  <c r="BD33" i="5"/>
  <c r="BD97" i="5"/>
  <c r="BD53" i="5"/>
  <c r="BD70" i="5"/>
  <c r="BD89" i="5"/>
  <c r="BD60" i="5"/>
  <c r="BD90" i="5"/>
  <c r="BD19" i="5"/>
  <c r="BD22" i="5"/>
  <c r="BD73" i="5"/>
  <c r="BD7" i="5"/>
  <c r="BD68" i="5"/>
  <c r="CL24" i="5" l="1"/>
  <c r="D24" i="6" s="1"/>
  <c r="F24" i="6" s="1"/>
  <c r="M28" i="8" s="1"/>
  <c r="CL95" i="5"/>
  <c r="CL41" i="5"/>
  <c r="D41" i="6" s="1"/>
  <c r="F41" i="6" s="1"/>
  <c r="M45" i="8" s="1"/>
  <c r="CL71" i="5"/>
  <c r="D71" i="6" s="1"/>
  <c r="F71" i="6" s="1"/>
  <c r="M75" i="8" s="1"/>
  <c r="CL68" i="5"/>
  <c r="D68" i="6" s="1"/>
  <c r="F68" i="6" s="1"/>
  <c r="M72" i="8" s="1"/>
  <c r="CL83" i="5"/>
  <c r="D83" i="6" s="1"/>
  <c r="F83" i="6" s="1"/>
  <c r="M87" i="8" s="1"/>
  <c r="CL18" i="5"/>
  <c r="D18" i="6" s="1"/>
  <c r="F18" i="6" s="1"/>
  <c r="M22" i="8" s="1"/>
  <c r="CL12" i="5"/>
  <c r="D12" i="6" s="1"/>
  <c r="F12" i="6" s="1"/>
  <c r="M16" i="8" s="1"/>
  <c r="CL42" i="5"/>
  <c r="D42" i="6" s="1"/>
  <c r="F42" i="6" s="1"/>
  <c r="M46" i="8" s="1"/>
  <c r="CL23" i="5"/>
  <c r="D23" i="6" s="1"/>
  <c r="F23" i="6" s="1"/>
  <c r="M27" i="8" s="1"/>
  <c r="CL16" i="5"/>
  <c r="D16" i="6" s="1"/>
  <c r="F16" i="6" s="1"/>
  <c r="M20" i="8" s="1"/>
  <c r="CL4" i="5"/>
  <c r="D4" i="6" s="1"/>
  <c r="F4" i="6" s="1"/>
  <c r="M8" i="8" s="1"/>
  <c r="CL44" i="5"/>
  <c r="D44" i="6" s="1"/>
  <c r="F44" i="6" s="1"/>
  <c r="M48" i="8" s="1"/>
  <c r="CL46" i="5"/>
  <c r="D46" i="6" s="1"/>
  <c r="F46" i="6" s="1"/>
  <c r="M50" i="8" s="1"/>
  <c r="CL94" i="5"/>
  <c r="CL77" i="5"/>
  <c r="D77" i="6" s="1"/>
  <c r="F77" i="6" s="1"/>
  <c r="M81" i="8" s="1"/>
  <c r="CL40" i="5"/>
  <c r="D40" i="6" s="1"/>
  <c r="F40" i="6" s="1"/>
  <c r="M44" i="8" s="1"/>
  <c r="CL63" i="5"/>
  <c r="D63" i="6" s="1"/>
  <c r="F63" i="6" s="1"/>
  <c r="M67" i="8" s="1"/>
  <c r="CL33" i="5"/>
  <c r="D33" i="6" s="1"/>
  <c r="F33" i="6" s="1"/>
  <c r="M37" i="8" s="1"/>
  <c r="CL49" i="5"/>
  <c r="D49" i="6" s="1"/>
  <c r="F49" i="6" s="1"/>
  <c r="M53" i="8" s="1"/>
  <c r="CL64" i="5"/>
  <c r="D64" i="6" s="1"/>
  <c r="F64" i="6" s="1"/>
  <c r="M68" i="8" s="1"/>
  <c r="CL81" i="5"/>
  <c r="D81" i="6" s="1"/>
  <c r="F81" i="6" s="1"/>
  <c r="M85" i="8" s="1"/>
  <c r="CL48" i="5"/>
  <c r="D48" i="6" s="1"/>
  <c r="F48" i="6" s="1"/>
  <c r="M52" i="8" s="1"/>
  <c r="CL88" i="5"/>
  <c r="D88" i="6" s="1"/>
  <c r="F88" i="6" s="1"/>
  <c r="M92" i="8" s="1"/>
  <c r="CL3" i="5"/>
  <c r="D3" i="6" s="1"/>
  <c r="F3" i="6" s="1"/>
  <c r="M7" i="8" s="1"/>
  <c r="CL89" i="5"/>
  <c r="D89" i="6" s="1"/>
  <c r="F89" i="6" s="1"/>
  <c r="M93" i="8" s="1"/>
  <c r="CL31" i="5"/>
  <c r="D31" i="6" s="1"/>
  <c r="F31" i="6" s="1"/>
  <c r="M35" i="8" s="1"/>
  <c r="CL66" i="5"/>
  <c r="D66" i="6" s="1"/>
  <c r="F66" i="6" s="1"/>
  <c r="M70" i="8" s="1"/>
  <c r="CL92" i="5"/>
  <c r="D92" i="6" s="1"/>
  <c r="F92" i="6" s="1"/>
  <c r="M96" i="8" s="1"/>
  <c r="CL61" i="5"/>
  <c r="D61" i="6" s="1"/>
  <c r="F61" i="6" s="1"/>
  <c r="M65" i="8" s="1"/>
  <c r="CL47" i="5"/>
  <c r="D47" i="6" s="1"/>
  <c r="F47" i="6" s="1"/>
  <c r="M51" i="8" s="1"/>
  <c r="CL97" i="5"/>
  <c r="CL87" i="5"/>
  <c r="D87" i="6" s="1"/>
  <c r="F87" i="6" s="1"/>
  <c r="M91" i="8" s="1"/>
  <c r="CL72" i="5"/>
  <c r="D72" i="6" s="1"/>
  <c r="F72" i="6" s="1"/>
  <c r="M76" i="8" s="1"/>
  <c r="CL6" i="5"/>
  <c r="D6" i="6" s="1"/>
  <c r="F6" i="6" s="1"/>
  <c r="M10" i="8" s="1"/>
  <c r="CL36" i="5"/>
  <c r="D36" i="6" s="1"/>
  <c r="F36" i="6" s="1"/>
  <c r="M40" i="8" s="1"/>
  <c r="CL80" i="5"/>
  <c r="D80" i="6" s="1"/>
  <c r="F80" i="6" s="1"/>
  <c r="M84" i="8" s="1"/>
  <c r="CL79" i="5"/>
  <c r="D79" i="6" s="1"/>
  <c r="F79" i="6" s="1"/>
  <c r="M83" i="8" s="1"/>
  <c r="CL91" i="5"/>
  <c r="D91" i="6" s="1"/>
  <c r="F91" i="6" s="1"/>
  <c r="M95" i="8" s="1"/>
  <c r="CL14" i="5"/>
  <c r="D14" i="6" s="1"/>
  <c r="F14" i="6" s="1"/>
  <c r="M18" i="8" s="1"/>
  <c r="CL45" i="5"/>
  <c r="D45" i="6" s="1"/>
  <c r="F45" i="6" s="1"/>
  <c r="M49" i="8" s="1"/>
  <c r="CL13" i="5"/>
  <c r="D13" i="6" s="1"/>
  <c r="F13" i="6" s="1"/>
  <c r="M17" i="8" s="1"/>
  <c r="CL34" i="5"/>
  <c r="D34" i="6" s="1"/>
  <c r="F34" i="6" s="1"/>
  <c r="M38" i="8" s="1"/>
  <c r="CL52" i="5"/>
  <c r="D52" i="6" s="1"/>
  <c r="F52" i="6" s="1"/>
  <c r="M56" i="8" s="1"/>
  <c r="CL54" i="5"/>
  <c r="D54" i="6" s="1"/>
  <c r="F54" i="6" s="1"/>
  <c r="M58" i="8" s="1"/>
  <c r="CL85" i="5"/>
  <c r="D85" i="6" s="1"/>
  <c r="F85" i="6" s="1"/>
  <c r="M89" i="8" s="1"/>
  <c r="CL53" i="5"/>
  <c r="D53" i="6" s="1"/>
  <c r="F53" i="6" s="1"/>
  <c r="M57" i="8" s="1"/>
  <c r="CK96" i="5"/>
  <c r="CL62" i="5"/>
  <c r="D62" i="6" s="1"/>
  <c r="F62" i="6" s="1"/>
  <c r="M66" i="8" s="1"/>
  <c r="CL9" i="5"/>
  <c r="D9" i="6" s="1"/>
  <c r="F9" i="6" s="1"/>
  <c r="M13" i="8" s="1"/>
  <c r="CL38" i="5"/>
  <c r="D38" i="6" s="1"/>
  <c r="F38" i="6" s="1"/>
  <c r="M42" i="8" s="1"/>
  <c r="CL65" i="5"/>
  <c r="D65" i="6" s="1"/>
  <c r="F65" i="6" s="1"/>
  <c r="M69" i="8" s="1"/>
  <c r="CL43" i="5"/>
  <c r="D43" i="6" s="1"/>
  <c r="F43" i="6" s="1"/>
  <c r="M47" i="8" s="1"/>
  <c r="CL32" i="5"/>
  <c r="D32" i="6" s="1"/>
  <c r="F32" i="6" s="1"/>
  <c r="M36" i="8" s="1"/>
  <c r="CL21" i="5"/>
  <c r="D21" i="6" s="1"/>
  <c r="F21" i="6" s="1"/>
  <c r="M25" i="8" s="1"/>
  <c r="CL57" i="5"/>
  <c r="D57" i="6" s="1"/>
  <c r="F57" i="6" s="1"/>
  <c r="M61" i="8" s="1"/>
  <c r="CL98" i="5"/>
  <c r="CL76" i="5"/>
  <c r="D76" i="6" s="1"/>
  <c r="F76" i="6" s="1"/>
  <c r="M80" i="8" s="1"/>
  <c r="CL78" i="5"/>
  <c r="D78" i="6" s="1"/>
  <c r="F78" i="6" s="1"/>
  <c r="M82" i="8" s="1"/>
  <c r="CL74" i="5"/>
  <c r="D74" i="6" s="1"/>
  <c r="F74" i="6" s="1"/>
  <c r="M78" i="8" s="1"/>
  <c r="CL37" i="5"/>
  <c r="D37" i="6" s="1"/>
  <c r="F37" i="6" s="1"/>
  <c r="M41" i="8" s="1"/>
  <c r="CL90" i="5"/>
  <c r="D90" i="6" s="1"/>
  <c r="F90" i="6" s="1"/>
  <c r="M94" i="8" s="1"/>
  <c r="CL20" i="5"/>
  <c r="D20" i="6" s="1"/>
  <c r="F20" i="6" s="1"/>
  <c r="M24" i="8" s="1"/>
  <c r="CL28" i="5"/>
  <c r="D28" i="6" s="1"/>
  <c r="F28" i="6" s="1"/>
  <c r="M32" i="8" s="1"/>
  <c r="CL60" i="5"/>
  <c r="D60" i="6" s="1"/>
  <c r="F60" i="6" s="1"/>
  <c r="M64" i="8" s="1"/>
  <c r="CL11" i="5"/>
  <c r="D11" i="6" s="1"/>
  <c r="F11" i="6" s="1"/>
  <c r="M15" i="8" s="1"/>
  <c r="CL86" i="5"/>
  <c r="D86" i="6" s="1"/>
  <c r="F86" i="6" s="1"/>
  <c r="M90" i="8" s="1"/>
  <c r="CL5" i="5"/>
  <c r="D5" i="6" s="1"/>
  <c r="F5" i="6" s="1"/>
  <c r="M9" i="8" s="1"/>
  <c r="CL56" i="5"/>
  <c r="D56" i="6" s="1"/>
  <c r="F56" i="6" s="1"/>
  <c r="M60" i="8" s="1"/>
  <c r="CL27" i="5"/>
  <c r="D27" i="6" s="1"/>
  <c r="F27" i="6" s="1"/>
  <c r="M31" i="8" s="1"/>
  <c r="CL58" i="5"/>
  <c r="D58" i="6" s="1"/>
  <c r="F58" i="6" s="1"/>
  <c r="M62" i="8" s="1"/>
  <c r="CL26" i="5"/>
  <c r="D26" i="6" s="1"/>
  <c r="F26" i="6" s="1"/>
  <c r="M30" i="8" s="1"/>
  <c r="CL30" i="5"/>
  <c r="D30" i="6" s="1"/>
  <c r="F30" i="6" s="1"/>
  <c r="M34" i="8" s="1"/>
  <c r="CL75" i="5"/>
  <c r="D75" i="6" s="1"/>
  <c r="F75" i="6" s="1"/>
  <c r="M79" i="8" s="1"/>
  <c r="CL25" i="5"/>
  <c r="D25" i="6" s="1"/>
  <c r="F25" i="6" s="1"/>
  <c r="M29" i="8" s="1"/>
  <c r="CL29" i="5"/>
  <c r="D29" i="6" s="1"/>
  <c r="F29" i="6" s="1"/>
  <c r="M33" i="8" s="1"/>
  <c r="CL67" i="5"/>
  <c r="D67" i="6" s="1"/>
  <c r="F67" i="6" s="1"/>
  <c r="M71" i="8" s="1"/>
  <c r="CL51" i="5"/>
  <c r="D51" i="6" s="1"/>
  <c r="F51" i="6" s="1"/>
  <c r="M55" i="8" s="1"/>
  <c r="CL7" i="5"/>
  <c r="D7" i="6" s="1"/>
  <c r="F7" i="6" s="1"/>
  <c r="M11" i="8" s="1"/>
  <c r="CL84" i="5"/>
  <c r="D84" i="6" s="1"/>
  <c r="F84" i="6" s="1"/>
  <c r="M88" i="8" s="1"/>
  <c r="CL70" i="5"/>
  <c r="D70" i="6" s="1"/>
  <c r="F70" i="6" s="1"/>
  <c r="M74" i="8" s="1"/>
  <c r="CL8" i="5"/>
  <c r="D8" i="6" s="1"/>
  <c r="F8" i="6" s="1"/>
  <c r="M12" i="8" s="1"/>
  <c r="CL73" i="5"/>
  <c r="D73" i="6" s="1"/>
  <c r="F73" i="6" s="1"/>
  <c r="M77" i="8" s="1"/>
  <c r="CL93" i="5"/>
  <c r="CL96" i="5"/>
  <c r="CL10" i="5"/>
  <c r="D10" i="6" s="1"/>
  <c r="F10" i="6" s="1"/>
  <c r="M14" i="8" s="1"/>
  <c r="CL69" i="5"/>
  <c r="D69" i="6" s="1"/>
  <c r="F69" i="6" s="1"/>
  <c r="M73" i="8" s="1"/>
  <c r="CL17" i="5"/>
  <c r="D17" i="6" s="1"/>
  <c r="F17" i="6" s="1"/>
  <c r="M21" i="8" s="1"/>
  <c r="CL19" i="5"/>
  <c r="D19" i="6" s="1"/>
  <c r="F19" i="6" s="1"/>
  <c r="M23" i="8" s="1"/>
  <c r="CL50" i="5"/>
  <c r="D50" i="6" s="1"/>
  <c r="F50" i="6" s="1"/>
  <c r="M54" i="8" s="1"/>
  <c r="CL82" i="5"/>
  <c r="D82" i="6" s="1"/>
  <c r="F82" i="6" s="1"/>
  <c r="M86" i="8" s="1"/>
  <c r="CL39" i="5"/>
  <c r="D39" i="6" s="1"/>
  <c r="F39" i="6" s="1"/>
  <c r="M43" i="8" s="1"/>
  <c r="CL15" i="5"/>
  <c r="D15" i="6" s="1"/>
  <c r="F15" i="6" s="1"/>
  <c r="M19" i="8" s="1"/>
  <c r="CL35" i="5"/>
  <c r="D35" i="6" s="1"/>
  <c r="F35" i="6" s="1"/>
  <c r="M39" i="8" s="1"/>
  <c r="CL55" i="5"/>
  <c r="D55" i="6" s="1"/>
  <c r="F55" i="6" s="1"/>
  <c r="M59" i="8" s="1"/>
  <c r="CL22" i="5"/>
  <c r="D22" i="6" s="1"/>
  <c r="F22" i="6" s="1"/>
  <c r="M26" i="8" s="1"/>
  <c r="CL59" i="5"/>
  <c r="D59" i="6" s="1"/>
  <c r="F59" i="6" s="1"/>
  <c r="M63" i="8" s="1"/>
  <c r="CK19" i="5"/>
  <c r="C19" i="6" s="1"/>
  <c r="E19" i="6" s="1"/>
  <c r="H19" i="6"/>
  <c r="CK78" i="5"/>
  <c r="C78" i="6" s="1"/>
  <c r="E78" i="6" s="1"/>
  <c r="H78" i="6"/>
  <c r="H12" i="6"/>
  <c r="CK12" i="5"/>
  <c r="C12" i="6" s="1"/>
  <c r="E12" i="6" s="1"/>
  <c r="H65" i="6"/>
  <c r="CK65" i="5"/>
  <c r="C65" i="6" s="1"/>
  <c r="E65" i="6" s="1"/>
  <c r="H86" i="6"/>
  <c r="CK86" i="5"/>
  <c r="C86" i="6" s="1"/>
  <c r="E86" i="6" s="1"/>
  <c r="CK59" i="5"/>
  <c r="C59" i="6" s="1"/>
  <c r="E59" i="6" s="1"/>
  <c r="H59" i="6"/>
  <c r="H37" i="6"/>
  <c r="CK37" i="5"/>
  <c r="C37" i="6" s="1"/>
  <c r="E37" i="6" s="1"/>
  <c r="CK76" i="5"/>
  <c r="C76" i="6" s="1"/>
  <c r="E76" i="6" s="1"/>
  <c r="H76" i="6"/>
  <c r="H77" i="6"/>
  <c r="CK77" i="5"/>
  <c r="C77" i="6" s="1"/>
  <c r="E77" i="6" s="1"/>
  <c r="CK92" i="5"/>
  <c r="C92" i="6" s="1"/>
  <c r="E92" i="6" s="1"/>
  <c r="H92" i="6"/>
  <c r="H75" i="6"/>
  <c r="CK75" i="5"/>
  <c r="C75" i="6" s="1"/>
  <c r="E75" i="6" s="1"/>
  <c r="H6" i="6"/>
  <c r="CK6" i="5"/>
  <c r="C6" i="6" s="1"/>
  <c r="E6" i="6" s="1"/>
  <c r="H87" i="6"/>
  <c r="CK87" i="5"/>
  <c r="C87" i="6" s="1"/>
  <c r="E87" i="6" s="1"/>
  <c r="H7" i="6"/>
  <c r="CK7" i="5"/>
  <c r="C7" i="6" s="1"/>
  <c r="E7" i="6" s="1"/>
  <c r="CK49" i="5"/>
  <c r="C49" i="6" s="1"/>
  <c r="E49" i="6" s="1"/>
  <c r="H49" i="6"/>
  <c r="H88" i="6"/>
  <c r="CK88" i="5"/>
  <c r="C88" i="6" s="1"/>
  <c r="E88" i="6" s="1"/>
  <c r="H70" i="6"/>
  <c r="CK70" i="5"/>
  <c r="C70" i="6" s="1"/>
  <c r="E70" i="6" s="1"/>
  <c r="CK55" i="5"/>
  <c r="C55" i="6" s="1"/>
  <c r="E55" i="6" s="1"/>
  <c r="H55" i="6"/>
  <c r="CK58" i="5"/>
  <c r="C58" i="6" s="1"/>
  <c r="E58" i="6" s="1"/>
  <c r="H58" i="6"/>
  <c r="CK67" i="5"/>
  <c r="C67" i="6" s="1"/>
  <c r="E67" i="6" s="1"/>
  <c r="H67" i="6"/>
  <c r="CK21" i="5"/>
  <c r="C21" i="6" s="1"/>
  <c r="E21" i="6" s="1"/>
  <c r="H21" i="6"/>
  <c r="CK11" i="5"/>
  <c r="C11" i="6" s="1"/>
  <c r="E11" i="6" s="1"/>
  <c r="H11" i="6"/>
  <c r="CK25" i="5"/>
  <c r="C25" i="6" s="1"/>
  <c r="E25" i="6" s="1"/>
  <c r="H25" i="6"/>
  <c r="H26" i="6"/>
  <c r="CK26" i="5"/>
  <c r="C26" i="6" s="1"/>
  <c r="E26" i="6" s="1"/>
  <c r="CK9" i="5"/>
  <c r="C9" i="6" s="1"/>
  <c r="E9" i="6" s="1"/>
  <c r="H9" i="6"/>
  <c r="H61" i="6"/>
  <c r="CK61" i="5"/>
  <c r="C61" i="6" s="1"/>
  <c r="E61" i="6" s="1"/>
  <c r="CK32" i="5"/>
  <c r="C32" i="6" s="1"/>
  <c r="E32" i="6" s="1"/>
  <c r="H32" i="6"/>
  <c r="CK98" i="5"/>
  <c r="CK33" i="5"/>
  <c r="C33" i="6" s="1"/>
  <c r="E33" i="6" s="1"/>
  <c r="H33" i="6"/>
  <c r="CK62" i="5"/>
  <c r="C62" i="6" s="1"/>
  <c r="E62" i="6" s="1"/>
  <c r="H62" i="6"/>
  <c r="H46" i="6"/>
  <c r="CK46" i="5"/>
  <c r="C46" i="6" s="1"/>
  <c r="E46" i="6" s="1"/>
  <c r="H35" i="6"/>
  <c r="CK35" i="5"/>
  <c r="C35" i="6" s="1"/>
  <c r="E35" i="6" s="1"/>
  <c r="H29" i="6"/>
  <c r="CK29" i="5"/>
  <c r="C29" i="6" s="1"/>
  <c r="E29" i="6" s="1"/>
  <c r="H3" i="6"/>
  <c r="CK3" i="5"/>
  <c r="C3" i="6" s="1"/>
  <c r="E3" i="6" s="1"/>
  <c r="CK80" i="5"/>
  <c r="C80" i="6" s="1"/>
  <c r="E80" i="6" s="1"/>
  <c r="H80" i="6"/>
  <c r="CK42" i="5"/>
  <c r="C42" i="6" s="1"/>
  <c r="E42" i="6" s="1"/>
  <c r="H42" i="6"/>
  <c r="H60" i="6"/>
  <c r="CK60" i="5"/>
  <c r="C60" i="6" s="1"/>
  <c r="E60" i="6" s="1"/>
  <c r="H13" i="6"/>
  <c r="CK13" i="5"/>
  <c r="C13" i="6" s="1"/>
  <c r="E13" i="6" s="1"/>
  <c r="CK39" i="5"/>
  <c r="C39" i="6" s="1"/>
  <c r="E39" i="6" s="1"/>
  <c r="H39" i="6"/>
  <c r="CK97" i="5"/>
  <c r="H8" i="6"/>
  <c r="CK8" i="5"/>
  <c r="C8" i="6" s="1"/>
  <c r="E8" i="6" s="1"/>
  <c r="CK24" i="5"/>
  <c r="C24" i="6" s="1"/>
  <c r="E24" i="6" s="1"/>
  <c r="H24" i="6"/>
  <c r="H14" i="6"/>
  <c r="CK14" i="5"/>
  <c r="C14" i="6" s="1"/>
  <c r="E14" i="6" s="1"/>
  <c r="H48" i="6"/>
  <c r="CK48" i="5"/>
  <c r="C48" i="6" s="1"/>
  <c r="E48" i="6" s="1"/>
  <c r="H18" i="6"/>
  <c r="CK18" i="5"/>
  <c r="C18" i="6" s="1"/>
  <c r="E18" i="6" s="1"/>
  <c r="CK30" i="5"/>
  <c r="C30" i="6" s="1"/>
  <c r="E30" i="6" s="1"/>
  <c r="H30" i="6"/>
  <c r="CK54" i="5"/>
  <c r="C54" i="6" s="1"/>
  <c r="E54" i="6" s="1"/>
  <c r="H54" i="6"/>
  <c r="H22" i="6"/>
  <c r="CK22" i="5"/>
  <c r="C22" i="6" s="1"/>
  <c r="E22" i="6" s="1"/>
  <c r="CK72" i="5"/>
  <c r="C72" i="6" s="1"/>
  <c r="E72" i="6" s="1"/>
  <c r="H72" i="6"/>
  <c r="CK57" i="5"/>
  <c r="C57" i="6" s="1"/>
  <c r="E57" i="6" s="1"/>
  <c r="H57" i="6"/>
  <c r="CK31" i="5"/>
  <c r="C31" i="6" s="1"/>
  <c r="E31" i="6" s="1"/>
  <c r="H31" i="6"/>
  <c r="CK47" i="5"/>
  <c r="C47" i="6" s="1"/>
  <c r="E47" i="6" s="1"/>
  <c r="H47" i="6"/>
  <c r="H27" i="6"/>
  <c r="CK27" i="5"/>
  <c r="C27" i="6" s="1"/>
  <c r="E27" i="6" s="1"/>
  <c r="H79" i="6"/>
  <c r="CK79" i="5"/>
  <c r="C79" i="6" s="1"/>
  <c r="E79" i="6" s="1"/>
  <c r="H41" i="6"/>
  <c r="N45" i="9" s="1"/>
  <c r="IV45" i="9" s="1"/>
  <c r="CK41" i="5"/>
  <c r="C41" i="6" s="1"/>
  <c r="E41" i="6" s="1"/>
  <c r="H38" i="6"/>
  <c r="CK38" i="5"/>
  <c r="C38" i="6" s="1"/>
  <c r="E38" i="6" s="1"/>
  <c r="CK34" i="5"/>
  <c r="C34" i="6" s="1"/>
  <c r="E34" i="6" s="1"/>
  <c r="H34" i="6"/>
  <c r="CK84" i="5"/>
  <c r="C84" i="6" s="1"/>
  <c r="E84" i="6" s="1"/>
  <c r="H84" i="6"/>
  <c r="CK10" i="5"/>
  <c r="C10" i="6" s="1"/>
  <c r="E10" i="6" s="1"/>
  <c r="H10" i="6"/>
  <c r="CK45" i="5"/>
  <c r="C45" i="6" s="1"/>
  <c r="E45" i="6" s="1"/>
  <c r="H45" i="6"/>
  <c r="CK43" i="5"/>
  <c r="C43" i="6" s="1"/>
  <c r="E43" i="6" s="1"/>
  <c r="H43" i="6"/>
  <c r="H50" i="6"/>
  <c r="CK50" i="5"/>
  <c r="C50" i="6" s="1"/>
  <c r="E50" i="6" s="1"/>
  <c r="H56" i="6"/>
  <c r="CK56" i="5"/>
  <c r="C56" i="6" s="1"/>
  <c r="E56" i="6" s="1"/>
  <c r="CK17" i="5"/>
  <c r="C17" i="6" s="1"/>
  <c r="E17" i="6" s="1"/>
  <c r="H17" i="6"/>
  <c r="CK89" i="5"/>
  <c r="C89" i="6" s="1"/>
  <c r="E89" i="6" s="1"/>
  <c r="H89" i="6"/>
  <c r="CK44" i="5"/>
  <c r="C44" i="6" s="1"/>
  <c r="E44" i="6" s="1"/>
  <c r="H44" i="6"/>
  <c r="CK94" i="5"/>
  <c r="H69" i="6"/>
  <c r="CK69" i="5"/>
  <c r="C69" i="6" s="1"/>
  <c r="E69" i="6" s="1"/>
  <c r="CK63" i="5"/>
  <c r="C63" i="6" s="1"/>
  <c r="E63" i="6" s="1"/>
  <c r="H63" i="6"/>
  <c r="H40" i="6"/>
  <c r="CK40" i="5"/>
  <c r="C40" i="6" s="1"/>
  <c r="E40" i="6" s="1"/>
  <c r="H71" i="6"/>
  <c r="CK71" i="5"/>
  <c r="C71" i="6" s="1"/>
  <c r="E71" i="6" s="1"/>
  <c r="H85" i="6"/>
  <c r="CK85" i="5"/>
  <c r="C85" i="6" s="1"/>
  <c r="E85" i="6" s="1"/>
  <c r="CK91" i="5"/>
  <c r="C91" i="6" s="1"/>
  <c r="E91" i="6" s="1"/>
  <c r="H91" i="6"/>
  <c r="CK4" i="5"/>
  <c r="C4" i="6" s="1"/>
  <c r="E4" i="6" s="1"/>
  <c r="H4" i="6"/>
  <c r="CK83" i="5"/>
  <c r="C83" i="6" s="1"/>
  <c r="E83" i="6" s="1"/>
  <c r="H83" i="6"/>
  <c r="CK5" i="5"/>
  <c r="C5" i="6" s="1"/>
  <c r="E5" i="6" s="1"/>
  <c r="H5" i="6"/>
  <c r="CK15" i="5"/>
  <c r="C15" i="6" s="1"/>
  <c r="E15" i="6" s="1"/>
  <c r="H15" i="6"/>
  <c r="CK93" i="5"/>
  <c r="CK73" i="5"/>
  <c r="C73" i="6" s="1"/>
  <c r="E73" i="6" s="1"/>
  <c r="H73" i="6"/>
  <c r="CK68" i="5"/>
  <c r="C68" i="6" s="1"/>
  <c r="E68" i="6" s="1"/>
  <c r="H68" i="6"/>
  <c r="CK82" i="5"/>
  <c r="C82" i="6" s="1"/>
  <c r="E82" i="6" s="1"/>
  <c r="H82" i="6"/>
  <c r="CK51" i="5"/>
  <c r="C51" i="6" s="1"/>
  <c r="E51" i="6" s="1"/>
  <c r="H51" i="6"/>
  <c r="CK66" i="5"/>
  <c r="C66" i="6" s="1"/>
  <c r="E66" i="6" s="1"/>
  <c r="H66" i="6"/>
  <c r="CK74" i="5"/>
  <c r="C74" i="6" s="1"/>
  <c r="E74" i="6" s="1"/>
  <c r="H74" i="6"/>
  <c r="CK23" i="5"/>
  <c r="C23" i="6" s="1"/>
  <c r="E23" i="6" s="1"/>
  <c r="H23" i="6"/>
  <c r="CK52" i="5"/>
  <c r="C52" i="6" s="1"/>
  <c r="E52" i="6" s="1"/>
  <c r="H52" i="6"/>
  <c r="CK28" i="5"/>
  <c r="C28" i="6" s="1"/>
  <c r="E28" i="6" s="1"/>
  <c r="H28" i="6"/>
  <c r="H20" i="6"/>
  <c r="CK20" i="5"/>
  <c r="C20" i="6" s="1"/>
  <c r="E20" i="6" s="1"/>
  <c r="CK53" i="5"/>
  <c r="C53" i="6" s="1"/>
  <c r="E53" i="6" s="1"/>
  <c r="H53" i="6"/>
  <c r="CK36" i="5"/>
  <c r="C36" i="6" s="1"/>
  <c r="E36" i="6" s="1"/>
  <c r="H36" i="6"/>
  <c r="H81" i="6"/>
  <c r="N85" i="9" s="1"/>
  <c r="IV85" i="9" s="1"/>
  <c r="CK81" i="5"/>
  <c r="C81" i="6" s="1"/>
  <c r="E81" i="6" s="1"/>
  <c r="CK90" i="5"/>
  <c r="C90" i="6" s="1"/>
  <c r="E90" i="6" s="1"/>
  <c r="H90" i="6"/>
  <c r="CK64" i="5"/>
  <c r="C64" i="6" s="1"/>
  <c r="E64" i="6" s="1"/>
  <c r="H64" i="6"/>
  <c r="CK16" i="5"/>
  <c r="C16" i="6" s="1"/>
  <c r="E16" i="6" s="1"/>
  <c r="H16" i="6"/>
  <c r="CK95" i="5"/>
  <c r="N57" i="9" l="1"/>
  <c r="IV57" i="9" s="1"/>
  <c r="J53" i="6"/>
  <c r="O57" i="9" s="1"/>
  <c r="N94" i="9"/>
  <c r="IV94" i="9" s="1"/>
  <c r="J90" i="6"/>
  <c r="O94" i="9" s="1"/>
  <c r="N56" i="9"/>
  <c r="IV56" i="9" s="1"/>
  <c r="J52" i="6"/>
  <c r="O56" i="9" s="1"/>
  <c r="N55" i="9"/>
  <c r="IV55" i="9" s="1"/>
  <c r="J51" i="6"/>
  <c r="O55" i="9" s="1"/>
  <c r="L9" i="8"/>
  <c r="G5" i="6"/>
  <c r="N89" i="9"/>
  <c r="IV89" i="9" s="1"/>
  <c r="J85" i="6"/>
  <c r="O89" i="9" s="1"/>
  <c r="N73" i="9"/>
  <c r="IV73" i="9" s="1"/>
  <c r="J69" i="6"/>
  <c r="O73" i="9" s="1"/>
  <c r="N47" i="9"/>
  <c r="IV47" i="9" s="1"/>
  <c r="J43" i="6"/>
  <c r="O47" i="9" s="1"/>
  <c r="N14" i="9"/>
  <c r="IV14" i="9" s="1"/>
  <c r="J10" i="6"/>
  <c r="O14" i="9" s="1"/>
  <c r="N38" i="9"/>
  <c r="IV38" i="9" s="1"/>
  <c r="J34" i="6"/>
  <c r="O38" i="9" s="1"/>
  <c r="L45" i="8"/>
  <c r="G41" i="6"/>
  <c r="G27" i="6"/>
  <c r="L31" i="8"/>
  <c r="N35" i="9"/>
  <c r="IV35" i="9" s="1"/>
  <c r="J31" i="6"/>
  <c r="O35" i="9" s="1"/>
  <c r="N76" i="9"/>
  <c r="IV76" i="9" s="1"/>
  <c r="J72" i="6"/>
  <c r="O76" i="9" s="1"/>
  <c r="N58" i="9"/>
  <c r="IV58" i="9" s="1"/>
  <c r="J54" i="6"/>
  <c r="O58" i="9" s="1"/>
  <c r="L22" i="8"/>
  <c r="G18" i="6"/>
  <c r="G14" i="6"/>
  <c r="L18" i="8"/>
  <c r="L12" i="8"/>
  <c r="G8" i="6"/>
  <c r="L43" i="8"/>
  <c r="G39" i="6"/>
  <c r="N64" i="9"/>
  <c r="IV64" i="9" s="1"/>
  <c r="J60" i="6"/>
  <c r="O64" i="9" s="1"/>
  <c r="L84" i="8"/>
  <c r="G80" i="6"/>
  <c r="N33" i="9"/>
  <c r="IV33" i="9" s="1"/>
  <c r="J29" i="6"/>
  <c r="O33" i="9" s="1"/>
  <c r="N50" i="9"/>
  <c r="IV50" i="9" s="1"/>
  <c r="J46" i="6"/>
  <c r="O50" i="9" s="1"/>
  <c r="G33" i="6"/>
  <c r="L37" i="8"/>
  <c r="L65" i="8"/>
  <c r="G61" i="6"/>
  <c r="L30" i="8"/>
  <c r="G26" i="6"/>
  <c r="N15" i="9"/>
  <c r="IV15" i="9" s="1"/>
  <c r="J11" i="6"/>
  <c r="O15" i="9" s="1"/>
  <c r="N71" i="9"/>
  <c r="IV71" i="9" s="1"/>
  <c r="J67" i="6"/>
  <c r="O71" i="9" s="1"/>
  <c r="N59" i="9"/>
  <c r="IV59" i="9" s="1"/>
  <c r="J55" i="6"/>
  <c r="O59" i="9" s="1"/>
  <c r="L92" i="8"/>
  <c r="G88" i="6"/>
  <c r="L11" i="8"/>
  <c r="G7" i="6"/>
  <c r="L10" i="8"/>
  <c r="G6" i="6"/>
  <c r="N96" i="9"/>
  <c r="J92" i="6"/>
  <c r="O96" i="9" s="1"/>
  <c r="N80" i="9"/>
  <c r="IV80" i="9" s="1"/>
  <c r="J76" i="6"/>
  <c r="O80" i="9" s="1"/>
  <c r="N63" i="9"/>
  <c r="IV63" i="9" s="1"/>
  <c r="J59" i="6"/>
  <c r="O63" i="9" s="1"/>
  <c r="L69" i="8"/>
  <c r="G65" i="6"/>
  <c r="N82" i="9"/>
  <c r="IV82" i="9" s="1"/>
  <c r="J78" i="6"/>
  <c r="O82" i="9" s="1"/>
  <c r="N68" i="9"/>
  <c r="IV68" i="9" s="1"/>
  <c r="J64" i="6"/>
  <c r="O68" i="9" s="1"/>
  <c r="N20" i="9"/>
  <c r="IV20" i="9" s="1"/>
  <c r="J16" i="6"/>
  <c r="O20" i="9" s="1"/>
  <c r="N40" i="9"/>
  <c r="IV40" i="9" s="1"/>
  <c r="J36" i="6"/>
  <c r="O40" i="9" s="1"/>
  <c r="L24" i="8"/>
  <c r="G20" i="6"/>
  <c r="N78" i="9"/>
  <c r="IV78" i="9" s="1"/>
  <c r="J74" i="6"/>
  <c r="O78" i="9" s="1"/>
  <c r="N72" i="9"/>
  <c r="IV72" i="9" s="1"/>
  <c r="J68" i="6"/>
  <c r="O72" i="9" s="1"/>
  <c r="L8" i="8"/>
  <c r="G4" i="6"/>
  <c r="N44" i="9"/>
  <c r="IV44" i="9" s="1"/>
  <c r="J40" i="6"/>
  <c r="O44" i="9" s="1"/>
  <c r="N93" i="9"/>
  <c r="IV93" i="9" s="1"/>
  <c r="J89" i="6"/>
  <c r="O93" i="9" s="1"/>
  <c r="L60" i="8"/>
  <c r="G56" i="6"/>
  <c r="L20" i="8"/>
  <c r="G16" i="6"/>
  <c r="G90" i="6"/>
  <c r="L94" i="8"/>
  <c r="L40" i="8"/>
  <c r="G36" i="6"/>
  <c r="N24" i="9"/>
  <c r="IV24" i="9" s="1"/>
  <c r="J20" i="6"/>
  <c r="O24" i="9" s="1"/>
  <c r="L56" i="8"/>
  <c r="G52" i="6"/>
  <c r="L78" i="8"/>
  <c r="G74" i="6"/>
  <c r="L55" i="8"/>
  <c r="G51" i="6"/>
  <c r="L72" i="8"/>
  <c r="G68" i="6"/>
  <c r="N19" i="9"/>
  <c r="IV19" i="9" s="1"/>
  <c r="J15" i="6"/>
  <c r="O19" i="9" s="1"/>
  <c r="N87" i="9"/>
  <c r="IV87" i="9" s="1"/>
  <c r="J83" i="6"/>
  <c r="O87" i="9" s="1"/>
  <c r="N95" i="9"/>
  <c r="J91" i="6"/>
  <c r="O95" i="9" s="1"/>
  <c r="L75" i="8"/>
  <c r="G71" i="6"/>
  <c r="N67" i="9"/>
  <c r="IV67" i="9" s="1"/>
  <c r="J63" i="6"/>
  <c r="O67" i="9" s="1"/>
  <c r="L93" i="8"/>
  <c r="G89" i="6"/>
  <c r="N60" i="9"/>
  <c r="IV60" i="9" s="1"/>
  <c r="J56" i="6"/>
  <c r="O60" i="9" s="1"/>
  <c r="L47" i="8"/>
  <c r="G43" i="6"/>
  <c r="L14" i="8"/>
  <c r="G10" i="6"/>
  <c r="G34" i="6"/>
  <c r="L38" i="8"/>
  <c r="N31" i="9"/>
  <c r="IV31" i="9" s="1"/>
  <c r="J27" i="6"/>
  <c r="O31" i="9" s="1"/>
  <c r="L35" i="8"/>
  <c r="G31" i="6"/>
  <c r="L76" i="8"/>
  <c r="G72" i="6"/>
  <c r="L58" i="8"/>
  <c r="G54" i="6"/>
  <c r="N22" i="9"/>
  <c r="IV22" i="9" s="1"/>
  <c r="J18" i="6"/>
  <c r="O22" i="9" s="1"/>
  <c r="N18" i="9"/>
  <c r="IV18" i="9" s="1"/>
  <c r="J14" i="6"/>
  <c r="O18" i="9" s="1"/>
  <c r="N12" i="9"/>
  <c r="IV12" i="9" s="1"/>
  <c r="J8" i="6"/>
  <c r="O12" i="9" s="1"/>
  <c r="L17" i="8"/>
  <c r="G13" i="6"/>
  <c r="N46" i="9"/>
  <c r="IV46" i="9" s="1"/>
  <c r="J42" i="6"/>
  <c r="O46" i="9" s="1"/>
  <c r="L7" i="8"/>
  <c r="G3" i="6"/>
  <c r="L39" i="8"/>
  <c r="G35" i="6"/>
  <c r="N66" i="9"/>
  <c r="IV66" i="9" s="1"/>
  <c r="J62" i="6"/>
  <c r="O66" i="9" s="1"/>
  <c r="N65" i="9"/>
  <c r="IV65" i="9" s="1"/>
  <c r="J61" i="6"/>
  <c r="O65" i="9" s="1"/>
  <c r="N30" i="9"/>
  <c r="IV30" i="9" s="1"/>
  <c r="J26" i="6"/>
  <c r="O30" i="9" s="1"/>
  <c r="L15" i="8"/>
  <c r="G11" i="6"/>
  <c r="L71" i="8"/>
  <c r="G67" i="6"/>
  <c r="L59" i="8"/>
  <c r="G55" i="6"/>
  <c r="N92" i="9"/>
  <c r="IV92" i="9" s="1"/>
  <c r="J88" i="6"/>
  <c r="O92" i="9" s="1"/>
  <c r="N11" i="9"/>
  <c r="IV11" i="9" s="1"/>
  <c r="J7" i="6"/>
  <c r="O11" i="9" s="1"/>
  <c r="N10" i="9"/>
  <c r="IV10" i="9" s="1"/>
  <c r="J6" i="6"/>
  <c r="O10" i="9" s="1"/>
  <c r="L96" i="8"/>
  <c r="G92" i="6"/>
  <c r="L80" i="8"/>
  <c r="G76" i="6"/>
  <c r="L63" i="8"/>
  <c r="G59" i="6"/>
  <c r="N69" i="9"/>
  <c r="IV69" i="9" s="1"/>
  <c r="J65" i="6"/>
  <c r="O69" i="9" s="1"/>
  <c r="L82" i="8"/>
  <c r="G78" i="6"/>
  <c r="N48" i="9"/>
  <c r="IV48" i="9" s="1"/>
  <c r="J44" i="6"/>
  <c r="O48" i="9" s="1"/>
  <c r="N21" i="9"/>
  <c r="IV21" i="9" s="1"/>
  <c r="J17" i="6"/>
  <c r="O21" i="9" s="1"/>
  <c r="L54" i="8"/>
  <c r="G50" i="6"/>
  <c r="N49" i="9"/>
  <c r="IV49" i="9" s="1"/>
  <c r="J45" i="6"/>
  <c r="O49" i="9" s="1"/>
  <c r="N88" i="9"/>
  <c r="IV88" i="9" s="1"/>
  <c r="J84" i="6"/>
  <c r="O88" i="9" s="1"/>
  <c r="L42" i="8"/>
  <c r="G38" i="6"/>
  <c r="L83" i="8"/>
  <c r="G79" i="6"/>
  <c r="N51" i="9"/>
  <c r="IV51" i="9" s="1"/>
  <c r="J47" i="6"/>
  <c r="O51" i="9" s="1"/>
  <c r="N61" i="9"/>
  <c r="IV61" i="9" s="1"/>
  <c r="J57" i="6"/>
  <c r="O61" i="9" s="1"/>
  <c r="L26" i="8"/>
  <c r="G22" i="6"/>
  <c r="N34" i="9"/>
  <c r="IV34" i="9" s="1"/>
  <c r="J30" i="6"/>
  <c r="O34" i="9" s="1"/>
  <c r="G48" i="6"/>
  <c r="L52" i="8"/>
  <c r="N28" i="9"/>
  <c r="IV28" i="9" s="1"/>
  <c r="J24" i="6"/>
  <c r="O28" i="9" s="1"/>
  <c r="N17" i="9"/>
  <c r="IV17" i="9" s="1"/>
  <c r="J13" i="6"/>
  <c r="O17" i="9" s="1"/>
  <c r="L46" i="8"/>
  <c r="G42" i="6"/>
  <c r="N7" i="9"/>
  <c r="J3" i="6"/>
  <c r="O7" i="9" s="1"/>
  <c r="N39" i="9"/>
  <c r="IV39" i="9" s="1"/>
  <c r="J35" i="6"/>
  <c r="O39" i="9" s="1"/>
  <c r="L66" i="8"/>
  <c r="G62" i="6"/>
  <c r="N36" i="9"/>
  <c r="IV36" i="9" s="1"/>
  <c r="J32" i="6"/>
  <c r="O36" i="9" s="1"/>
  <c r="N13" i="9"/>
  <c r="IV13" i="9" s="1"/>
  <c r="J9" i="6"/>
  <c r="O13" i="9" s="1"/>
  <c r="N29" i="9"/>
  <c r="IV29" i="9" s="1"/>
  <c r="J25" i="6"/>
  <c r="O29" i="9" s="1"/>
  <c r="N25" i="9"/>
  <c r="IV25" i="9" s="1"/>
  <c r="J21" i="6"/>
  <c r="O25" i="9" s="1"/>
  <c r="N62" i="9"/>
  <c r="IV62" i="9" s="1"/>
  <c r="J58" i="6"/>
  <c r="O62" i="9" s="1"/>
  <c r="L74" i="8"/>
  <c r="G70" i="6"/>
  <c r="N53" i="9"/>
  <c r="IV53" i="9" s="1"/>
  <c r="J49" i="6"/>
  <c r="O53" i="9" s="1"/>
  <c r="L91" i="8"/>
  <c r="G87" i="6"/>
  <c r="L79" i="8"/>
  <c r="G75" i="6"/>
  <c r="L81" i="8"/>
  <c r="G77" i="6"/>
  <c r="L41" i="8"/>
  <c r="G37" i="6"/>
  <c r="L90" i="8"/>
  <c r="G86" i="6"/>
  <c r="L16" i="8"/>
  <c r="G12" i="6"/>
  <c r="N23" i="9"/>
  <c r="IV23" i="9" s="1"/>
  <c r="J19" i="6"/>
  <c r="O23" i="9" s="1"/>
  <c r="L85" i="8"/>
  <c r="G81" i="6"/>
  <c r="N32" i="9"/>
  <c r="IV32" i="9" s="1"/>
  <c r="J28" i="6"/>
  <c r="O32" i="9" s="1"/>
  <c r="N27" i="9"/>
  <c r="IV27" i="9" s="1"/>
  <c r="J23" i="6"/>
  <c r="O27" i="9" s="1"/>
  <c r="N70" i="9"/>
  <c r="IV70" i="9" s="1"/>
  <c r="J66" i="6"/>
  <c r="O70" i="9" s="1"/>
  <c r="N86" i="9"/>
  <c r="IV86" i="9" s="1"/>
  <c r="J82" i="6"/>
  <c r="O86" i="9" s="1"/>
  <c r="N77" i="9"/>
  <c r="IV77" i="9" s="1"/>
  <c r="J73" i="6"/>
  <c r="O77" i="9" s="1"/>
  <c r="L19" i="8"/>
  <c r="G15" i="6"/>
  <c r="L87" i="8"/>
  <c r="G83" i="6"/>
  <c r="L95" i="8"/>
  <c r="G91" i="6"/>
  <c r="N75" i="9"/>
  <c r="IV75" i="9" s="1"/>
  <c r="J71" i="6"/>
  <c r="O75" i="9" s="1"/>
  <c r="L67" i="8"/>
  <c r="G63" i="6"/>
  <c r="L68" i="8"/>
  <c r="G64" i="6"/>
  <c r="L57" i="8"/>
  <c r="G53" i="6"/>
  <c r="L32" i="8"/>
  <c r="G28" i="6"/>
  <c r="L27" i="8"/>
  <c r="G23" i="6"/>
  <c r="G66" i="6"/>
  <c r="L70" i="8"/>
  <c r="L86" i="8"/>
  <c r="G82" i="6"/>
  <c r="L77" i="8"/>
  <c r="G73" i="6"/>
  <c r="N9" i="9"/>
  <c r="IV9" i="9" s="1"/>
  <c r="J5" i="6"/>
  <c r="O9" i="9" s="1"/>
  <c r="N8" i="9"/>
  <c r="IV8" i="9" s="1"/>
  <c r="J4" i="6"/>
  <c r="O8" i="9" s="1"/>
  <c r="L89" i="8"/>
  <c r="G85" i="6"/>
  <c r="L44" i="8"/>
  <c r="G40" i="6"/>
  <c r="L73" i="8"/>
  <c r="G69" i="6"/>
  <c r="L48" i="8"/>
  <c r="G44" i="6"/>
  <c r="L21" i="8"/>
  <c r="G17" i="6"/>
  <c r="N54" i="9"/>
  <c r="IV54" i="9" s="1"/>
  <c r="J50" i="6"/>
  <c r="O54" i="9" s="1"/>
  <c r="L49" i="8"/>
  <c r="G45" i="6"/>
  <c r="L88" i="8"/>
  <c r="G84" i="6"/>
  <c r="N42" i="9"/>
  <c r="IV42" i="9" s="1"/>
  <c r="J38" i="6"/>
  <c r="O42" i="9" s="1"/>
  <c r="N83" i="9"/>
  <c r="IV83" i="9" s="1"/>
  <c r="J79" i="6"/>
  <c r="O83" i="9" s="1"/>
  <c r="L51" i="8"/>
  <c r="G47" i="6"/>
  <c r="L61" i="8"/>
  <c r="G57" i="6"/>
  <c r="N26" i="9"/>
  <c r="IV26" i="9" s="1"/>
  <c r="J22" i="6"/>
  <c r="O26" i="9" s="1"/>
  <c r="L34" i="8"/>
  <c r="G30" i="6"/>
  <c r="N52" i="9"/>
  <c r="IV52" i="9" s="1"/>
  <c r="J48" i="6"/>
  <c r="O52" i="9" s="1"/>
  <c r="G24" i="6"/>
  <c r="L28" i="8"/>
  <c r="N43" i="9"/>
  <c r="IV43" i="9" s="1"/>
  <c r="J39" i="6"/>
  <c r="O43" i="9" s="1"/>
  <c r="L64" i="8"/>
  <c r="G60" i="6"/>
  <c r="N84" i="9"/>
  <c r="IV84" i="9" s="1"/>
  <c r="J80" i="6"/>
  <c r="O84" i="9" s="1"/>
  <c r="L33" i="8"/>
  <c r="G29" i="6"/>
  <c r="L50" i="8"/>
  <c r="G46" i="6"/>
  <c r="N37" i="9"/>
  <c r="IV37" i="9" s="1"/>
  <c r="J33" i="6"/>
  <c r="O37" i="9" s="1"/>
  <c r="L36" i="8"/>
  <c r="G32" i="6"/>
  <c r="G9" i="6"/>
  <c r="L13" i="8"/>
  <c r="L29" i="8"/>
  <c r="G25" i="6"/>
  <c r="L25" i="8"/>
  <c r="G21" i="6"/>
  <c r="L62" i="8"/>
  <c r="G58" i="6"/>
  <c r="N74" i="9"/>
  <c r="IV74" i="9" s="1"/>
  <c r="J70" i="6"/>
  <c r="O74" i="9" s="1"/>
  <c r="L53" i="8"/>
  <c r="G49" i="6"/>
  <c r="N91" i="9"/>
  <c r="IV91" i="9" s="1"/>
  <c r="J87" i="6"/>
  <c r="O91" i="9" s="1"/>
  <c r="N79" i="9"/>
  <c r="IV79" i="9" s="1"/>
  <c r="J75" i="6"/>
  <c r="O79" i="9" s="1"/>
  <c r="N81" i="9"/>
  <c r="IV81" i="9" s="1"/>
  <c r="J77" i="6"/>
  <c r="O81" i="9" s="1"/>
  <c r="N41" i="9"/>
  <c r="IV41" i="9" s="1"/>
  <c r="J37" i="6"/>
  <c r="O41" i="9" s="1"/>
  <c r="N90" i="9"/>
  <c r="IV90" i="9" s="1"/>
  <c r="J86" i="6"/>
  <c r="O90" i="9" s="1"/>
  <c r="N16" i="9"/>
  <c r="IV16" i="9" s="1"/>
  <c r="J12" i="6"/>
  <c r="O16" i="9" s="1"/>
  <c r="L23" i="8"/>
  <c r="G19" i="6"/>
  <c r="M33" i="9" l="1"/>
  <c r="IU33" i="9" s="1"/>
  <c r="I29" i="6"/>
  <c r="M64" i="9"/>
  <c r="IU64" i="9" s="1"/>
  <c r="I60" i="6"/>
  <c r="M34" i="9"/>
  <c r="IU34" i="9" s="1"/>
  <c r="I30" i="6"/>
  <c r="M61" i="9"/>
  <c r="IU61" i="9" s="1"/>
  <c r="I57" i="6"/>
  <c r="I44" i="6"/>
  <c r="M48" i="9"/>
  <c r="IU48" i="9" s="1"/>
  <c r="I40" i="6"/>
  <c r="M44" i="9"/>
  <c r="IU44" i="9" s="1"/>
  <c r="I83" i="6"/>
  <c r="M87" i="9"/>
  <c r="IU87" i="9" s="1"/>
  <c r="M66" i="9"/>
  <c r="IU66" i="9" s="1"/>
  <c r="I62" i="6"/>
  <c r="M26" i="9"/>
  <c r="IU26" i="9" s="1"/>
  <c r="I22" i="6"/>
  <c r="M59" i="9"/>
  <c r="IU59" i="9" s="1"/>
  <c r="I55" i="6"/>
  <c r="M15" i="9"/>
  <c r="IU15" i="9" s="1"/>
  <c r="I11" i="6"/>
  <c r="M76" i="9"/>
  <c r="IU76" i="9" s="1"/>
  <c r="I72" i="6"/>
  <c r="M8" i="9"/>
  <c r="IU8" i="9" s="1"/>
  <c r="I4" i="6"/>
  <c r="I6" i="6"/>
  <c r="M10" i="9"/>
  <c r="IU10" i="9" s="1"/>
  <c r="M92" i="9"/>
  <c r="IU92" i="9" s="1"/>
  <c r="I88" i="6"/>
  <c r="M53" i="9"/>
  <c r="IU53" i="9" s="1"/>
  <c r="I49" i="6"/>
  <c r="M29" i="9"/>
  <c r="IU29" i="9" s="1"/>
  <c r="I25" i="6"/>
  <c r="I19" i="6"/>
  <c r="M23" i="9"/>
  <c r="IU23" i="9" s="1"/>
  <c r="M25" i="9"/>
  <c r="IU25" i="9" s="1"/>
  <c r="I21" i="6"/>
  <c r="I84" i="6"/>
  <c r="M88" i="9"/>
  <c r="IU88" i="9" s="1"/>
  <c r="I73" i="6"/>
  <c r="M77" i="9"/>
  <c r="IU77" i="9" s="1"/>
  <c r="I28" i="6"/>
  <c r="M32" i="9"/>
  <c r="IU32" i="9" s="1"/>
  <c r="I64" i="6"/>
  <c r="M68" i="9"/>
  <c r="IU68" i="9" s="1"/>
  <c r="I86" i="6"/>
  <c r="M90" i="9"/>
  <c r="IU90" i="9" s="1"/>
  <c r="M81" i="9"/>
  <c r="IU81" i="9" s="1"/>
  <c r="I77" i="6"/>
  <c r="M91" i="9"/>
  <c r="IU91" i="9" s="1"/>
  <c r="I87" i="6"/>
  <c r="M74" i="9"/>
  <c r="IU74" i="9" s="1"/>
  <c r="I70" i="6"/>
  <c r="M42" i="9"/>
  <c r="IU42" i="9" s="1"/>
  <c r="I38" i="6"/>
  <c r="I78" i="6"/>
  <c r="M82" i="9"/>
  <c r="IU82" i="9" s="1"/>
  <c r="M63" i="9"/>
  <c r="IU63" i="9" s="1"/>
  <c r="I59" i="6"/>
  <c r="I92" i="6"/>
  <c r="M96" i="9"/>
  <c r="M39" i="9"/>
  <c r="IU39" i="9" s="1"/>
  <c r="I35" i="6"/>
  <c r="I10" i="6"/>
  <c r="M14" i="9"/>
  <c r="IU14" i="9" s="1"/>
  <c r="M55" i="9"/>
  <c r="IU55" i="9" s="1"/>
  <c r="I51" i="6"/>
  <c r="M56" i="9"/>
  <c r="IU56" i="9" s="1"/>
  <c r="I52" i="6"/>
  <c r="M40" i="9"/>
  <c r="IU40" i="9" s="1"/>
  <c r="I36" i="6"/>
  <c r="I16" i="6"/>
  <c r="M20" i="9"/>
  <c r="IU20" i="9" s="1"/>
  <c r="I65" i="6"/>
  <c r="M69" i="9"/>
  <c r="IU69" i="9" s="1"/>
  <c r="M30" i="9"/>
  <c r="IU30" i="9" s="1"/>
  <c r="I26" i="6"/>
  <c r="I8" i="6"/>
  <c r="M12" i="9"/>
  <c r="IU12" i="9" s="1"/>
  <c r="M22" i="9"/>
  <c r="IU22" i="9" s="1"/>
  <c r="I18" i="6"/>
  <c r="I9" i="6"/>
  <c r="M13" i="9"/>
  <c r="IU13" i="9" s="1"/>
  <c r="M28" i="9"/>
  <c r="IU28" i="9" s="1"/>
  <c r="I24" i="6"/>
  <c r="M70" i="9"/>
  <c r="IU70" i="9" s="1"/>
  <c r="I66" i="6"/>
  <c r="IV7" i="9"/>
  <c r="B13" i="9"/>
  <c r="A13" i="9" s="1"/>
  <c r="M52" i="9"/>
  <c r="IU52" i="9" s="1"/>
  <c r="I48" i="6"/>
  <c r="M37" i="9"/>
  <c r="IU37" i="9" s="1"/>
  <c r="I33" i="6"/>
  <c r="M31" i="9"/>
  <c r="IU31" i="9" s="1"/>
  <c r="I27" i="6"/>
  <c r="I45" i="6"/>
  <c r="M49" i="9"/>
  <c r="IU49" i="9" s="1"/>
  <c r="I17" i="6"/>
  <c r="M21" i="9"/>
  <c r="IU21" i="9" s="1"/>
  <c r="M73" i="9"/>
  <c r="IU73" i="9" s="1"/>
  <c r="I69" i="6"/>
  <c r="M89" i="9"/>
  <c r="IU89" i="9" s="1"/>
  <c r="I85" i="6"/>
  <c r="I79" i="6"/>
  <c r="M83" i="9"/>
  <c r="IU83" i="9" s="1"/>
  <c r="M54" i="9"/>
  <c r="IU54" i="9" s="1"/>
  <c r="I50" i="6"/>
  <c r="M80" i="9"/>
  <c r="IU80" i="9" s="1"/>
  <c r="I76" i="6"/>
  <c r="I67" i="6"/>
  <c r="M71" i="9"/>
  <c r="IU71" i="9" s="1"/>
  <c r="M7" i="9"/>
  <c r="I3" i="6"/>
  <c r="M17" i="9"/>
  <c r="IU17" i="9" s="1"/>
  <c r="I13" i="6"/>
  <c r="I68" i="6"/>
  <c r="M72" i="9"/>
  <c r="IU72" i="9" s="1"/>
  <c r="M78" i="9"/>
  <c r="IU78" i="9" s="1"/>
  <c r="I74" i="6"/>
  <c r="I7" i="6"/>
  <c r="M11" i="9"/>
  <c r="IU11" i="9" s="1"/>
  <c r="I61" i="6"/>
  <c r="M65" i="9"/>
  <c r="IU65" i="9" s="1"/>
  <c r="I41" i="6"/>
  <c r="M45" i="9"/>
  <c r="IU45" i="9" s="1"/>
  <c r="M9" i="9"/>
  <c r="IU9" i="9" s="1"/>
  <c r="I5" i="6"/>
  <c r="M62" i="9"/>
  <c r="IU62" i="9" s="1"/>
  <c r="I58" i="6"/>
  <c r="M36" i="9"/>
  <c r="IU36" i="9" s="1"/>
  <c r="I32" i="6"/>
  <c r="I46" i="6"/>
  <c r="M50" i="9"/>
  <c r="IU50" i="9" s="1"/>
  <c r="M51" i="9"/>
  <c r="IU51" i="9" s="1"/>
  <c r="I47" i="6"/>
  <c r="I82" i="6"/>
  <c r="M86" i="9"/>
  <c r="IU86" i="9" s="1"/>
  <c r="M27" i="9"/>
  <c r="IU27" i="9" s="1"/>
  <c r="I23" i="6"/>
  <c r="I53" i="6"/>
  <c r="M57" i="9"/>
  <c r="IU57" i="9" s="1"/>
  <c r="I63" i="6"/>
  <c r="M67" i="9"/>
  <c r="IU67" i="9" s="1"/>
  <c r="M95" i="9"/>
  <c r="I91" i="6"/>
  <c r="I15" i="6"/>
  <c r="M19" i="9"/>
  <c r="IU19" i="9" s="1"/>
  <c r="I81" i="6"/>
  <c r="M85" i="9"/>
  <c r="IU85" i="9" s="1"/>
  <c r="M16" i="9"/>
  <c r="IU16" i="9" s="1"/>
  <c r="I12" i="6"/>
  <c r="I37" i="6"/>
  <c r="M41" i="9"/>
  <c r="IU41" i="9" s="1"/>
  <c r="M79" i="9"/>
  <c r="IU79" i="9" s="1"/>
  <c r="I75" i="6"/>
  <c r="I42" i="6"/>
  <c r="M46" i="9"/>
  <c r="IU46" i="9" s="1"/>
  <c r="I54" i="6"/>
  <c r="M58" i="9"/>
  <c r="IU58" i="9" s="1"/>
  <c r="I31" i="6"/>
  <c r="M35" i="9"/>
  <c r="IU35" i="9" s="1"/>
  <c r="M47" i="9"/>
  <c r="IU47" i="9" s="1"/>
  <c r="I43" i="6"/>
  <c r="M93" i="9"/>
  <c r="IU93" i="9" s="1"/>
  <c r="I89" i="6"/>
  <c r="I71" i="6"/>
  <c r="M75" i="9"/>
  <c r="IU75" i="9" s="1"/>
  <c r="I56" i="6"/>
  <c r="M60" i="9"/>
  <c r="IU60" i="9" s="1"/>
  <c r="M24" i="9"/>
  <c r="IU24" i="9" s="1"/>
  <c r="I20" i="6"/>
  <c r="I80" i="6"/>
  <c r="M84" i="9"/>
  <c r="IU84" i="9" s="1"/>
  <c r="M43" i="9"/>
  <c r="IU43" i="9" s="1"/>
  <c r="I39" i="6"/>
  <c r="B13" i="8"/>
  <c r="B12" i="8"/>
  <c r="M38" i="9"/>
  <c r="IU38" i="9" s="1"/>
  <c r="I34" i="6"/>
  <c r="M94" i="9"/>
  <c r="IU94" i="9" s="1"/>
  <c r="I90" i="6"/>
  <c r="M18" i="9"/>
  <c r="IU18" i="9" s="1"/>
  <c r="I14" i="6"/>
  <c r="C13" i="8" l="1"/>
  <c r="D13" i="8" s="1"/>
  <c r="E13" i="8"/>
  <c r="F13" i="8"/>
  <c r="IU7" i="9"/>
  <c r="B9" i="9"/>
  <c r="B10" i="9"/>
  <c r="F12" i="8"/>
  <c r="E12" i="8"/>
  <c r="C12" i="8"/>
  <c r="D12" i="8" s="1"/>
  <c r="CR22" i="5" a="1"/>
  <c r="CW12" i="5" a="1"/>
  <c r="CW5" i="5" a="1"/>
  <c r="CV17" i="5" a="1"/>
  <c r="CR17" i="5" a="1"/>
  <c r="CW13" i="5" a="1"/>
  <c r="CR8" i="5" a="1"/>
  <c r="CS6" i="5" a="1"/>
  <c r="CW15" i="5" a="1"/>
  <c r="CW7" i="5" a="1"/>
  <c r="CV13" i="5" a="1"/>
  <c r="CW19" i="5" a="1"/>
  <c r="CV22" i="5" a="1"/>
  <c r="CS19" i="5" a="1"/>
  <c r="CR10" i="5" a="1"/>
  <c r="CV18" i="5" a="1"/>
  <c r="CR6" i="5" a="1"/>
  <c r="CW18" i="5" a="1"/>
  <c r="CS7" i="5" a="1"/>
  <c r="CW14" i="5" a="1"/>
  <c r="CR19" i="5" a="1"/>
  <c r="CW10" i="5" a="1"/>
  <c r="CR16" i="5" a="1"/>
  <c r="CS10" i="5" a="1"/>
  <c r="CV21" i="5" a="1"/>
  <c r="CV20" i="5" a="1"/>
  <c r="CW17" i="5" a="1"/>
  <c r="CS18" i="5" a="1"/>
  <c r="CW6" i="5" a="1"/>
  <c r="CV19" i="5" a="1"/>
  <c r="CR14" i="5" a="1"/>
  <c r="CV5" i="5" a="1"/>
  <c r="CS14" i="5" a="1"/>
  <c r="CR21" i="5" a="1"/>
  <c r="CS22" i="5" a="1"/>
  <c r="CW11" i="5" a="1"/>
  <c r="CV7" i="5" a="1"/>
  <c r="CR3" i="5" a="1"/>
  <c r="CS4" i="5" a="1"/>
  <c r="CV14" i="5" a="1"/>
  <c r="CW8" i="5" a="1"/>
  <c r="CV3" i="5" a="1"/>
  <c r="CS20" i="5" a="1"/>
  <c r="CR15" i="5" a="1"/>
  <c r="CW16" i="5" a="1"/>
  <c r="CS8" i="5" a="1"/>
  <c r="CR7" i="5" a="1"/>
  <c r="CW9" i="5" a="1"/>
  <c r="CV15" i="5" a="1"/>
  <c r="CS9" i="5" a="1"/>
  <c r="CS17" i="5" a="1"/>
  <c r="CS11" i="5" a="1"/>
  <c r="CR11" i="5" a="1"/>
  <c r="CR20" i="5" a="1"/>
  <c r="CS3" i="5" a="1"/>
  <c r="CR4" i="5" a="1"/>
  <c r="CV8" i="5" a="1"/>
  <c r="CS15" i="5" a="1"/>
  <c r="CV16" i="5" a="1"/>
  <c r="CV12" i="5" a="1"/>
  <c r="CV6" i="5" a="1"/>
  <c r="CS21" i="5" a="1"/>
  <c r="CV11" i="5" a="1"/>
  <c r="CR5" i="5" a="1"/>
  <c r="CR13" i="5" a="1"/>
  <c r="CS16" i="5" a="1"/>
  <c r="CV10" i="5" a="1"/>
  <c r="CW20" i="5" a="1"/>
  <c r="CW21" i="5" a="1"/>
  <c r="CS13" i="5" a="1"/>
  <c r="CS12" i="5" a="1"/>
  <c r="CS5" i="5" a="1"/>
  <c r="CW3" i="5" a="1"/>
  <c r="CW22" i="5" a="1"/>
  <c r="CR12" i="5" a="1"/>
  <c r="CR18" i="5" a="1"/>
  <c r="CV4" i="5" a="1"/>
  <c r="CW4" i="5" a="1"/>
  <c r="CR9" i="5" a="1"/>
  <c r="CV9" i="5" a="1"/>
  <c r="CR8" i="5" l="1"/>
  <c r="CR15" i="5"/>
  <c r="CV21" i="5"/>
  <c r="CV6" i="5"/>
  <c r="CR6" i="5"/>
  <c r="CS21" i="5"/>
  <c r="CS13" i="5"/>
  <c r="CW4" i="5"/>
  <c r="CX4" i="5" s="1"/>
  <c r="CS20" i="5"/>
  <c r="CS11" i="5"/>
  <c r="CR21" i="5"/>
  <c r="CW17" i="5"/>
  <c r="CX17" i="5" s="1"/>
  <c r="CV5" i="5"/>
  <c r="CV4" i="5"/>
  <c r="CS7" i="5"/>
  <c r="CR5" i="5"/>
  <c r="CS10" i="5"/>
  <c r="CR17" i="5"/>
  <c r="CW10" i="5"/>
  <c r="CX10" i="5" s="1"/>
  <c r="CR14" i="5"/>
  <c r="CR18" i="5"/>
  <c r="CW21" i="5"/>
  <c r="CX21" i="5" s="1"/>
  <c r="CR4" i="5"/>
  <c r="CW8" i="5"/>
  <c r="CX8" i="5" s="1"/>
  <c r="CR9" i="5"/>
  <c r="CS12" i="5"/>
  <c r="CR11" i="5"/>
  <c r="CW13" i="5"/>
  <c r="CX13" i="5" s="1"/>
  <c r="CS17" i="5"/>
  <c r="CS19" i="5"/>
  <c r="CR10" i="5"/>
  <c r="CS15" i="5"/>
  <c r="CW18" i="5"/>
  <c r="CX18" i="5" s="1"/>
  <c r="CW14" i="5"/>
  <c r="CX14" i="5" s="1"/>
  <c r="CV8" i="5"/>
  <c r="CS9" i="5"/>
  <c r="CV17" i="5"/>
  <c r="CS14" i="5"/>
  <c r="CV11" i="5"/>
  <c r="CV13" i="5"/>
  <c r="CV16" i="5"/>
  <c r="CS4" i="5"/>
  <c r="CW16" i="5"/>
  <c r="CX16" i="5" s="1"/>
  <c r="CV18" i="5"/>
  <c r="CR13" i="5"/>
  <c r="CW3" i="5"/>
  <c r="CX3" i="5" s="1"/>
  <c r="CW22" i="5"/>
  <c r="CX22" i="5" s="1"/>
  <c r="CV10" i="5"/>
  <c r="CV22" i="5"/>
  <c r="CR16" i="5"/>
  <c r="CS16" i="5"/>
  <c r="CV3" i="5"/>
  <c r="CV19" i="5"/>
  <c r="CW9" i="5"/>
  <c r="CX9" i="5" s="1"/>
  <c r="CS22" i="5"/>
  <c r="CS18" i="5"/>
  <c r="CW20" i="5"/>
  <c r="CX20" i="5" s="1"/>
  <c r="CW15" i="5"/>
  <c r="CX15" i="5" s="1"/>
  <c r="CV14" i="5"/>
  <c r="CR12" i="5"/>
  <c r="CR3" i="5"/>
  <c r="CR22" i="5"/>
  <c r="CW12" i="5"/>
  <c r="CX12" i="5" s="1"/>
  <c r="CS3" i="5"/>
  <c r="CS5" i="5"/>
  <c r="CV12" i="5"/>
  <c r="CR19" i="5"/>
  <c r="CV7" i="5"/>
  <c r="CV15" i="5"/>
  <c r="CR7" i="5"/>
  <c r="CR20" i="5"/>
  <c r="CV9" i="5"/>
  <c r="CW11" i="5"/>
  <c r="CX11" i="5" s="1"/>
  <c r="CV20" i="5"/>
  <c r="CW7" i="5"/>
  <c r="CX7" i="5" s="1"/>
  <c r="CW5" i="5"/>
  <c r="CX5" i="5" s="1"/>
  <c r="CS6" i="5"/>
  <c r="CW6" i="5"/>
  <c r="CX6" i="5" s="1"/>
  <c r="CW19" i="5"/>
  <c r="CX19" i="5" s="1"/>
  <c r="CS8" i="5"/>
</calcChain>
</file>

<file path=xl/sharedStrings.xml><?xml version="1.0" encoding="utf-8"?>
<sst xmlns="http://schemas.openxmlformats.org/spreadsheetml/2006/main" count="1458" uniqueCount="424">
  <si>
    <t>Position</t>
  </si>
  <si>
    <t>Transcript name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</si>
  <si>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</si>
  <si>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</si>
  <si>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</si>
  <si>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</si>
  <si>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</si>
  <si>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</si>
  <si>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</si>
  <si>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</si>
  <si>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</si>
  <si>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</si>
  <si>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</si>
  <si>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</si>
  <si>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</si>
  <si>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</si>
  <si>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</si>
  <si>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</si>
  <si>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</si>
  <si>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</si>
  <si>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</si>
  <si>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</si>
  <si>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</si>
  <si>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</si>
  <si>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</si>
  <si>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</si>
  <si>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</si>
  <si>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</si>
  <si>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</si>
  <si>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</si>
  <si>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</si>
  <si>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</si>
  <si>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</si>
  <si>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</si>
  <si>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</si>
  <si>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</si>
  <si>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</si>
  <si>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</si>
  <si>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</si>
  <si>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</si>
  <si>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</si>
  <si>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</si>
  <si>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</si>
  <si>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</si>
  <si>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</si>
  <si>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</si>
  <si>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</si>
  <si>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</si>
  <si>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</si>
  <si>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</si>
  <si>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</si>
  <si>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</si>
  <si>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</si>
  <si>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</si>
  <si>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</si>
  <si>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</si>
  <si>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</si>
  <si>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</si>
  <si>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</si>
  <si>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</si>
  <si>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</si>
  <si>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</si>
  <si>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</si>
  <si>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</si>
  <si>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</si>
  <si>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</si>
  <si>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</si>
  <si>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</si>
  <si>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</si>
  <si>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</si>
  <si>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</si>
  <si>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</si>
  <si>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</si>
  <si>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</si>
  <si>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</si>
  <si>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</si>
  <si>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</si>
  <si>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</si>
  <si>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</si>
  <si>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</si>
  <si>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</si>
  <si>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</si>
  <si>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</si>
  <si>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</si>
  <si>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</si>
  <si>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</si>
  <si>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</si>
  <si>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</si>
  <si>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</si>
  <si>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</si>
  <si>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</si>
  <si>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</si>
  <si>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</si>
  <si>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</si>
  <si>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</si>
  <si>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</si>
  <si>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</si>
  <si>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</si>
  <si>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</si>
  <si>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</si>
  <si>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</si>
  <si>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</si>
  <si>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</si>
  <si>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</si>
  <si>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</si>
  <si>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</si>
  <si>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</si>
  <si>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</si>
  <si>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</si>
  <si>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</si>
  <si>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</si>
  <si>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</si>
  <si>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</si>
  <si>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</si>
  <si>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</si>
  <si>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</si>
  <si>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</si>
  <si>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</si>
  <si>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</si>
  <si>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</si>
  <si>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</si>
  <si>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</si>
  <si>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</si>
  <si>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</si>
  <si>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</si>
  <si>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</si>
  <si>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</si>
  <si>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</si>
  <si>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</si>
  <si>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</si>
  <si>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</si>
  <si>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</si>
  <si>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</si>
  <si>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</si>
  <si>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</si>
  <si>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</si>
  <si>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</si>
  <si>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</si>
  <si>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</si>
  <si>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</si>
  <si>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</si>
  <si>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</si>
  <si>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</si>
  <si>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</si>
  <si>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</si>
  <si>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</si>
  <si>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</si>
  <si>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</si>
  <si>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</si>
  <si>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</si>
  <si>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</si>
  <si>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</si>
  <si>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</si>
  <si>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</si>
  <si>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</si>
  <si>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</si>
  <si>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</si>
  <si>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</si>
  <si>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</si>
  <si>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</si>
  <si>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</si>
  <si>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</si>
  <si>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</si>
  <si>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</si>
  <si>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</si>
  <si>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</si>
  <si>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</si>
  <si>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</si>
  <si>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</si>
  <si>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</si>
  <si>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</si>
  <si>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 xml:space="preserve">Order in 96
 (for sorting by row) </t>
    <phoneticPr fontId="23" type="noConversion"/>
  </si>
  <si>
    <t>Type</t>
    <phoneticPr fontId="0" type="noConversion"/>
  </si>
  <si>
    <t>C02</t>
    <phoneticPr fontId="29" type="noConversion"/>
  </si>
  <si>
    <t>RNA Spike-in</t>
  </si>
  <si>
    <t>RNA Spike-in</t>
    <phoneticPr fontId="0" type="noConversion"/>
  </si>
  <si>
    <t>Blank</t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</si>
  <si>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</si>
  <si>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t>down_Bar Graph</t>
    <phoneticPr fontId="31" type="noConversion"/>
  </si>
  <si>
    <t>up_Bar Graph</t>
    <phoneticPr fontId="31" type="noConversion"/>
  </si>
  <si>
    <t>Volcano Plot graphing</t>
  </si>
  <si>
    <t>All expressed genes</t>
  </si>
  <si>
    <t>Calculate P-value</t>
  </si>
  <si>
    <t>Calculate fold-change for each RNA: Fold-change = 2^[average ∆Ct(Control) - average ∆Ct(Test)]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</si>
  <si>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</si>
  <si>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Choose Housekeeping Genes</t>
  </si>
  <si>
    <t>Select three most stably expressed housekeeping reference 
genes and calculate average Ct(HKs)</t>
  </si>
  <si>
    <t>Calculate inter-plate calibration factors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</si>
  <si>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</si>
  <si>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Excel sheet</t>
  </si>
  <si>
    <t>Step</t>
  </si>
  <si>
    <t>2. The automatic procedures include:</t>
  </si>
  <si>
    <t>1. The software may not work if the sample numbers participating in the comparison are less than 4.</t>
  </si>
  <si>
    <t>Notes</t>
  </si>
  <si>
    <t>5. Check the results in Excel sheets "All expressed genes", "Scatter Plot", "Volcano Plot", etc.</t>
  </si>
  <si>
    <t>4. The software will perform all the calculations and mapping automatically.</t>
  </si>
  <si>
    <t>3. Paste your control sample Ct values to the sheet "Control Sample Data" in the same well positions.</t>
  </si>
  <si>
    <t>2. Paste your test sample Ct values to the sheet "Test Sample Data" in the same well positions.</t>
  </si>
  <si>
    <t>1. Export the raw Ct values using the software supplied with the real-time PCR instrument.</t>
  </si>
  <si>
    <t>Arraystar Inc., 9430 Key West Ave #128, Rockville, MD 20850, USA
Tel: 888-416-6343 • Fax: 240-238-9860 • Email: support@arraystar.com • www.arraystar.com</t>
  </si>
  <si>
    <t>Transcript Table</t>
    <phoneticPr fontId="0" type="noConversion"/>
  </si>
  <si>
    <t>Positive PCR Control</t>
    <phoneticPr fontId="21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</si>
  <si>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</si>
  <si>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</si>
  <si>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</si>
  <si>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</si>
  <si>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</si>
  <si>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ADAT1</t>
  </si>
  <si>
    <t>ADAT2</t>
  </si>
  <si>
    <t>NSUN2</t>
  </si>
  <si>
    <t>PUSL1</t>
  </si>
  <si>
    <t>RPUSD1</t>
  </si>
  <si>
    <t>TRMT6</t>
  </si>
  <si>
    <t>TRMT61A</t>
  </si>
  <si>
    <t>TRMT61B</t>
  </si>
  <si>
    <t>TRUB1</t>
  </si>
  <si>
    <t>ADAT3</t>
  </si>
  <si>
    <t>ALKBH1</t>
  </si>
  <si>
    <t>HSD17B10</t>
  </si>
  <si>
    <t>KIAA0391</t>
  </si>
  <si>
    <t>PUS1</t>
  </si>
  <si>
    <t>PUS10</t>
  </si>
  <si>
    <t>PUS3</t>
  </si>
  <si>
    <t>PUS7L</t>
  </si>
  <si>
    <t>RPUSD2</t>
  </si>
  <si>
    <t>RPUSD3</t>
  </si>
  <si>
    <t>RPUSD4</t>
  </si>
  <si>
    <t>TRDMT1</t>
  </si>
  <si>
    <t>TRMT10C</t>
  </si>
  <si>
    <t>TRUB2</t>
  </si>
  <si>
    <t>GAPDH</t>
  </si>
  <si>
    <t>ACTB</t>
  </si>
  <si>
    <t>Housekeeping  gene</t>
    <phoneticPr fontId="28" type="noConversion"/>
  </si>
  <si>
    <t>Transcript of interest</t>
    <phoneticPr fontId="28" type="noConversion"/>
  </si>
  <si>
    <t>Transcript ID in Refseq</t>
    <phoneticPr fontId="21" type="noConversion"/>
  </si>
  <si>
    <t>Modification Type</t>
    <phoneticPr fontId="21" type="noConversion"/>
  </si>
  <si>
    <t>Bar graphing of top 20  up regulated trancripts</t>
    <phoneticPr fontId="31" type="noConversion"/>
  </si>
  <si>
    <t>Bar graphing of top 20  down regulated transcripts</t>
    <phoneticPr fontId="31" type="noConversion"/>
  </si>
  <si>
    <t>ADAD2</t>
  </si>
  <si>
    <t>DNMT1 </t>
  </si>
  <si>
    <t>DNMT3A</t>
  </si>
  <si>
    <t>TET2</t>
  </si>
  <si>
    <t>TET3</t>
  </si>
  <si>
    <t>YTHDF2</t>
  </si>
  <si>
    <t>CMTR2</t>
  </si>
  <si>
    <t>NAF1</t>
  </si>
  <si>
    <t>ADAR</t>
  </si>
  <si>
    <t>ADARB1</t>
  </si>
  <si>
    <t>ADARB2</t>
  </si>
  <si>
    <t>ADAD1</t>
  </si>
  <si>
    <t>TDG</t>
  </si>
  <si>
    <t>SMUG1</t>
  </si>
  <si>
    <t>CHTOP</t>
  </si>
  <si>
    <t>ERH</t>
  </si>
  <si>
    <t>HMCES</t>
  </si>
  <si>
    <t>MEP50</t>
  </si>
  <si>
    <t>MGME1</t>
  </si>
  <si>
    <t>NEIL1</t>
  </si>
  <si>
    <t>PRMT1</t>
  </si>
  <si>
    <t>PRMT5</t>
  </si>
  <si>
    <t>THYN1</t>
  </si>
  <si>
    <t>WDR76</t>
  </si>
  <si>
    <t>WT1</t>
  </si>
  <si>
    <t>EGR1</t>
  </si>
  <si>
    <t>ALKBH3</t>
  </si>
  <si>
    <t>MECP2</t>
  </si>
  <si>
    <t>UHRF1</t>
  </si>
  <si>
    <t>DNMT3B</t>
  </si>
  <si>
    <t>DNMT3L</t>
  </si>
  <si>
    <t>NOP2</t>
  </si>
  <si>
    <t>NSUN3</t>
  </si>
  <si>
    <t>NSUN4</t>
  </si>
  <si>
    <t>NSUN5</t>
  </si>
  <si>
    <t>TET1</t>
  </si>
  <si>
    <t>HNRNPA2B1</t>
  </si>
  <si>
    <t>HNRNPC1</t>
  </si>
  <si>
    <t>HNRNPC2</t>
  </si>
  <si>
    <t xml:space="preserve">YTHDC1 </t>
  </si>
  <si>
    <t>YTHDC2</t>
  </si>
  <si>
    <t>YTHDF1</t>
  </si>
  <si>
    <t>YTHDF3</t>
  </si>
  <si>
    <t>ELAVL1</t>
  </si>
  <si>
    <t>KIAA1429</t>
  </si>
  <si>
    <t>METTL14</t>
  </si>
  <si>
    <t>METTL3</t>
  </si>
  <si>
    <t>METTL4</t>
  </si>
  <si>
    <t>WTAP</t>
  </si>
  <si>
    <t>DGCR8</t>
  </si>
  <si>
    <t>ALKBH5</t>
  </si>
  <si>
    <t>FTO</t>
  </si>
  <si>
    <t>RNGTT</t>
  </si>
  <si>
    <t>RNMT</t>
  </si>
  <si>
    <t>CMTR1</t>
  </si>
  <si>
    <t>DKC1</t>
  </si>
  <si>
    <t>GAR1</t>
  </si>
  <si>
    <t>NHP2</t>
  </si>
  <si>
    <t>NOP10</t>
  </si>
  <si>
    <t>PUS7</t>
  </si>
  <si>
    <t>RBM15</t>
  </si>
  <si>
    <t>RBM15B</t>
  </si>
  <si>
    <t>SRSF2</t>
  </si>
  <si>
    <t>EIF3A</t>
  </si>
  <si>
    <t>EIF3B</t>
  </si>
  <si>
    <t>PPC</t>
    <phoneticPr fontId="21" type="noConversion"/>
  </si>
  <si>
    <t>18S RNA</t>
  </si>
  <si>
    <t>Writer (A-&gt;I)</t>
    <phoneticPr fontId="29" type="noConversion"/>
  </si>
  <si>
    <t>Writer (A-&gt;I)</t>
    <phoneticPr fontId="29" type="noConversion"/>
  </si>
  <si>
    <t>Reader (f5C)</t>
    <phoneticPr fontId="29" type="noConversion"/>
  </si>
  <si>
    <t>Reader (h5mC, f5C)</t>
    <phoneticPr fontId="29" type="noConversion"/>
  </si>
  <si>
    <t>Reader (5hmC)</t>
    <phoneticPr fontId="29" type="noConversion"/>
  </si>
  <si>
    <t>Reader (5hmC)</t>
    <phoneticPr fontId="29" type="noConversion"/>
  </si>
  <si>
    <t>Reader (-5hmC)</t>
    <phoneticPr fontId="29" type="noConversion"/>
  </si>
  <si>
    <t>Writer (m1A)</t>
    <phoneticPr fontId="29" type="noConversion"/>
  </si>
  <si>
    <t>Writer (m1A)</t>
    <phoneticPr fontId="29" type="noConversion"/>
  </si>
  <si>
    <t>Eraser (m1A)</t>
    <phoneticPr fontId="29" type="noConversion"/>
  </si>
  <si>
    <t>Eraser (m1A, m6A, m5C)</t>
    <phoneticPr fontId="29" type="noConversion"/>
  </si>
  <si>
    <t>Writer (m5C)</t>
    <phoneticPr fontId="29" type="noConversion"/>
  </si>
  <si>
    <t>Reader (m5C, hm5C)</t>
    <phoneticPr fontId="29" type="noConversion"/>
  </si>
  <si>
    <t>Writer (m5C)</t>
    <phoneticPr fontId="29" type="noConversion"/>
  </si>
  <si>
    <t>Writer (m5C)</t>
    <phoneticPr fontId="29" type="noConversion"/>
  </si>
  <si>
    <t>Eraser (m5C)</t>
    <phoneticPr fontId="29" type="noConversion"/>
  </si>
  <si>
    <t>Reader (m6A)</t>
    <phoneticPr fontId="29" type="noConversion"/>
  </si>
  <si>
    <t>Reader (m6A)</t>
    <phoneticPr fontId="29" type="noConversion"/>
  </si>
  <si>
    <t>Reader (-m6A)</t>
    <phoneticPr fontId="29" type="noConversion"/>
  </si>
  <si>
    <t>Writer (m6A)</t>
    <phoneticPr fontId="29" type="noConversion"/>
  </si>
  <si>
    <t>Writer (m6A)</t>
    <phoneticPr fontId="29" type="noConversion"/>
  </si>
  <si>
    <t>Eraser (m6A)</t>
    <phoneticPr fontId="29" type="noConversion"/>
  </si>
  <si>
    <t>Writer</t>
    <phoneticPr fontId="29" type="noConversion"/>
  </si>
  <si>
    <t>Writer</t>
    <phoneticPr fontId="29" type="noConversion"/>
  </si>
  <si>
    <t>Writer (Ψ)</t>
    <phoneticPr fontId="29" type="noConversion"/>
  </si>
  <si>
    <t>Writer (Ψ)</t>
    <phoneticPr fontId="29" type="noConversion"/>
  </si>
  <si>
    <t>NM_015841</t>
  </si>
  <si>
    <t>ENST00000360697</t>
  </si>
  <si>
    <t>NM_018702</t>
  </si>
  <si>
    <t>NM_139243</t>
  </si>
  <si>
    <t>NM_139174</t>
  </si>
  <si>
    <t>NM_012091</t>
  </si>
  <si>
    <t>NM_182503</t>
  </si>
  <si>
    <t>NM_138422</t>
  </si>
  <si>
    <t>NM_003211</t>
  </si>
  <si>
    <t>NM_001243788</t>
  </si>
  <si>
    <t>NM_001206612</t>
  </si>
  <si>
    <t>NM_004450</t>
  </si>
  <si>
    <t>NM_020187</t>
  </si>
  <si>
    <t>NM_024102</t>
  </si>
  <si>
    <t>NM_052865</t>
  </si>
  <si>
    <t>NM_024608</t>
  </si>
  <si>
    <t>NM_001536</t>
  </si>
  <si>
    <t>NM_006109</t>
  </si>
  <si>
    <t>NM_014174</t>
  </si>
  <si>
    <t>NM_024908</t>
  </si>
  <si>
    <t>NM_024426</t>
  </si>
  <si>
    <t>NM_001964</t>
  </si>
  <si>
    <t>NM_004493</t>
  </si>
  <si>
    <t>NM_014672</t>
  </si>
  <si>
    <t>NM_017819</t>
  </si>
  <si>
    <t>NM_015939</t>
  </si>
  <si>
    <t>NM_152307</t>
  </si>
  <si>
    <t>NM_017910</t>
  </si>
  <si>
    <t>NM_139178</t>
  </si>
  <si>
    <t>NM_006020</t>
  </si>
  <si>
    <t>NM_017755</t>
  </si>
  <si>
    <t>NM_004412</t>
  </si>
  <si>
    <t>NM_001110792</t>
  </si>
  <si>
    <t>NM_013282</t>
  </si>
  <si>
    <t>NM_006020</t>
    <phoneticPr fontId="29" type="noConversion"/>
  </si>
  <si>
    <t>NM_175629</t>
  </si>
  <si>
    <t>NM_006892</t>
  </si>
  <si>
    <t>NM_013369</t>
  </si>
  <si>
    <t>NM_001258309</t>
  </si>
  <si>
    <t>NM_022072</t>
  </si>
  <si>
    <t>NM_199044</t>
  </si>
  <si>
    <t>NM_001168347</t>
  </si>
  <si>
    <t>NM_030625</t>
  </si>
  <si>
    <t>ENST00000540549</t>
  </si>
  <si>
    <t>NM_001287491</t>
  </si>
  <si>
    <t>NM_002137</t>
    <phoneticPr fontId="29" type="noConversion"/>
  </si>
  <si>
    <t>NM_031243</t>
    <phoneticPr fontId="29" type="noConversion"/>
  </si>
  <si>
    <t>NM_001077443</t>
    <phoneticPr fontId="29" type="noConversion"/>
  </si>
  <si>
    <t>NM_001077442</t>
    <phoneticPr fontId="29" type="noConversion"/>
  </si>
  <si>
    <t>NM_001031732</t>
    <phoneticPr fontId="29" type="noConversion"/>
  </si>
  <si>
    <t>NM_022828</t>
  </si>
  <si>
    <t>NM_017798</t>
  </si>
  <si>
    <t>NM_016258</t>
  </si>
  <si>
    <t>NM_001277813</t>
  </si>
  <si>
    <t>NM_001419</t>
  </si>
  <si>
    <t>NM_015496</t>
  </si>
  <si>
    <t>NM_020961</t>
  </si>
  <si>
    <t>NM_019852</t>
  </si>
  <si>
    <t>NM_022840</t>
  </si>
  <si>
    <t>NM_004906</t>
  </si>
  <si>
    <t>NM_022720</t>
  </si>
  <si>
    <t>NM_017758</t>
  </si>
  <si>
    <t>NM_001080432</t>
  </si>
  <si>
    <t>NM_003800</t>
  </si>
  <si>
    <t>NM_001308263</t>
  </si>
  <si>
    <t>NM_015050</t>
  </si>
  <si>
    <t>ENST00000338099</t>
  </si>
  <si>
    <t>NM_001363</t>
  </si>
  <si>
    <t>NM_018983</t>
  </si>
  <si>
    <t>NM_138386</t>
  </si>
  <si>
    <t>NM_017838</t>
  </si>
  <si>
    <t>NM_018648</t>
  </si>
  <si>
    <t>NM_025215</t>
  </si>
  <si>
    <t>NM_031307</t>
  </si>
  <si>
    <t>NM_019042</t>
  </si>
  <si>
    <t>NM_139169</t>
  </si>
  <si>
    <t>NM_144709</t>
  </si>
  <si>
    <t>NM_031292</t>
  </si>
  <si>
    <t>NM_153339</t>
  </si>
  <si>
    <t>ENST00000561734</t>
  </si>
  <si>
    <t>NM_152260</t>
  </si>
  <si>
    <t>NM_173659</t>
  </si>
  <si>
    <t>NM_032795</t>
  </si>
  <si>
    <t>NM_015679</t>
  </si>
  <si>
    <t xml:space="preserve">NM_022768.4. </t>
    <phoneticPr fontId="29" type="noConversion"/>
  </si>
  <si>
    <t>NM_013286.4.</t>
    <phoneticPr fontId="29" type="noConversion"/>
  </si>
  <si>
    <t>NM_001195427.1.</t>
    <phoneticPr fontId="29" type="noConversion"/>
  </si>
  <si>
    <t xml:space="preserve">NM_003750.2. </t>
    <phoneticPr fontId="29" type="noConversion"/>
  </si>
  <si>
    <t xml:space="preserve">NM_001037283.1. </t>
    <phoneticPr fontId="29" type="noConversion"/>
  </si>
  <si>
    <t>PPC</t>
    <phoneticPr fontId="0" type="noConversion"/>
  </si>
  <si>
    <t>Genomic DNA Control</t>
    <phoneticPr fontId="0" type="noConversion"/>
  </si>
  <si>
    <t>PPC</t>
  </si>
  <si>
    <r>
      <t>qPCR Data Analysis</t>
    </r>
    <r>
      <rPr>
        <sz val="18"/>
        <color theme="6" tint="-0.249977111117893"/>
        <rFont val="Calibri"/>
        <family val="2"/>
      </rPr>
      <t xml:space="preserve">
NuRNA™ Human Epitranscriptomics PCR Array
</t>
    </r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</si>
</sst>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0"/>
    <numFmt numFmtId="177" formatCode="0.0"/>
    <numFmt numFmtId="178" formatCode="0.0E+00"/>
  </numFmts>
  <fonts count="37" x14ac:knownFonts="1">
    <font>
      <sz val="11"/>
      <name val="宋体"/>
      <charset val="134"/>
    </font>
    <font>
      <sz val="11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22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9"/>
      <name val="宋体"/>
      <family val="3"/>
      <charset val="134"/>
    </font>
    <font>
      <sz val="10"/>
      <name val="Symbol"/>
      <family val="1"/>
      <charset val="2"/>
    </font>
    <font>
      <sz val="9"/>
      <color theme="1" tint="0.499984740745262"/>
      <name val="Calibri"/>
      <family val="2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22"/>
      <color theme="6" tint="-0.249977111117893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755851924192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24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</cellStyleXfs>
  <cellXfs count="262">
    <xf numFmtId="0" fontId="0" fillId="0" borderId="0" xfId="0" applyAlignment="1">
      <alignment vertical="center"/>
    </xf>
    <xf numFmtId="2" fontId="4" fillId="2" borderId="1" xfId="0" applyNumberFormat="1" applyFont="1" applyFill="1" applyBorder="1" applyAlignment="1"/>
    <xf numFmtId="0" fontId="4" fillId="2" borderId="3" xfId="0" applyFont="1" applyFill="1" applyBorder="1" applyAlignment="1"/>
    <xf numFmtId="0" fontId="4" fillId="0" borderId="0" xfId="0" applyFont="1" applyAlignment="1"/>
    <xf numFmtId="0" fontId="5" fillId="2" borderId="9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5" xfId="0" applyFont="1" applyFill="1" applyBorder="1" applyAlignment="1"/>
    <xf numFmtId="0" fontId="4" fillId="2" borderId="16" xfId="0" applyFont="1" applyFill="1" applyBorder="1" applyAlignment="1"/>
    <xf numFmtId="178" fontId="4" fillId="2" borderId="18" xfId="0" applyNumberFormat="1" applyFont="1" applyFill="1" applyBorder="1" applyAlignment="1"/>
    <xf numFmtId="178" fontId="4" fillId="0" borderId="0" xfId="0" applyNumberFormat="1" applyFont="1" applyAlignment="1"/>
    <xf numFmtId="178" fontId="4" fillId="2" borderId="19" xfId="0" applyNumberFormat="1" applyFont="1" applyFill="1" applyBorder="1" applyAlignment="1"/>
    <xf numFmtId="0" fontId="4" fillId="2" borderId="20" xfId="0" applyFont="1" applyFill="1" applyBorder="1" applyAlignment="1"/>
    <xf numFmtId="0" fontId="4" fillId="2" borderId="0" xfId="0" applyFont="1" applyFill="1" applyAlignment="1"/>
    <xf numFmtId="0" fontId="4" fillId="2" borderId="21" xfId="0" applyFont="1" applyFill="1" applyBorder="1" applyAlignment="1"/>
    <xf numFmtId="2" fontId="4" fillId="2" borderId="22" xfId="0" applyNumberFormat="1" applyFont="1" applyFill="1" applyBorder="1" applyAlignment="1"/>
    <xf numFmtId="2" fontId="4" fillId="2" borderId="23" xfId="0" applyNumberFormat="1" applyFont="1" applyFill="1" applyBorder="1" applyAlignment="1"/>
    <xf numFmtId="0" fontId="9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2" borderId="3" xfId="0" applyFont="1" applyFill="1" applyBorder="1" applyAlignment="1"/>
    <xf numFmtId="0" fontId="9" fillId="9" borderId="2" xfId="0" applyFont="1" applyFill="1" applyBorder="1" applyAlignment="1"/>
    <xf numFmtId="177" fontId="9" fillId="9" borderId="6" xfId="0" applyNumberFormat="1" applyFont="1" applyFill="1" applyBorder="1" applyAlignment="1"/>
    <xf numFmtId="0" fontId="9" fillId="7" borderId="3" xfId="0" applyFont="1" applyFill="1" applyBorder="1" applyAlignment="1"/>
    <xf numFmtId="9" fontId="9" fillId="7" borderId="4" xfId="1" applyNumberFormat="1" applyFont="1" applyFill="1" applyBorder="1" applyAlignment="1"/>
    <xf numFmtId="0" fontId="9" fillId="7" borderId="10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0" fontId="9" fillId="9" borderId="26" xfId="0" applyFont="1" applyFill="1" applyBorder="1" applyAlignment="1">
      <alignment wrapText="1"/>
    </xf>
    <xf numFmtId="0" fontId="9" fillId="9" borderId="25" xfId="0" applyFont="1" applyFill="1" applyBorder="1" applyAlignment="1"/>
    <xf numFmtId="0" fontId="9" fillId="9" borderId="27" xfId="0" applyFont="1" applyFill="1" applyBorder="1" applyAlignment="1">
      <alignment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center"/>
    </xf>
    <xf numFmtId="178" fontId="9" fillId="0" borderId="0" xfId="0" applyNumberFormat="1" applyFont="1" applyAlignment="1">
      <alignment horizontal="center"/>
    </xf>
    <xf numFmtId="176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2" borderId="30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7" borderId="32" xfId="0" applyFont="1" applyFill="1" applyBorder="1" applyAlignment="1">
      <alignment horizontal="center" wrapText="1"/>
    </xf>
    <xf numFmtId="0" fontId="18" fillId="2" borderId="17" xfId="0" applyFont="1" applyFill="1" applyBorder="1" applyAlignment="1"/>
    <xf numFmtId="0" fontId="9" fillId="2" borderId="16" xfId="0" applyFont="1" applyFill="1" applyBorder="1" applyAlignment="1"/>
    <xf numFmtId="0" fontId="9" fillId="2" borderId="15" xfId="0" applyFont="1" applyFill="1" applyBorder="1" applyAlignment="1"/>
    <xf numFmtId="0" fontId="19" fillId="2" borderId="14" xfId="0" applyFont="1" applyFill="1" applyBorder="1" applyAlignment="1"/>
    <xf numFmtId="0" fontId="9" fillId="2" borderId="13" xfId="0" applyFont="1" applyFill="1" applyBorder="1" applyAlignment="1"/>
    <xf numFmtId="0" fontId="9" fillId="2" borderId="12" xfId="0" applyFont="1" applyFill="1" applyBorder="1" applyAlignment="1"/>
    <xf numFmtId="0" fontId="9" fillId="9" borderId="53" xfId="0" applyFont="1" applyFill="1" applyBorder="1" applyAlignment="1"/>
    <xf numFmtId="0" fontId="8" fillId="9" borderId="53" xfId="0" applyFont="1" applyFill="1" applyBorder="1" applyAlignment="1"/>
    <xf numFmtId="0" fontId="9" fillId="7" borderId="53" xfId="0" applyFont="1" applyFill="1" applyBorder="1" applyAlignment="1"/>
    <xf numFmtId="1" fontId="9" fillId="9" borderId="53" xfId="0" applyNumberFormat="1" applyFont="1" applyFill="1" applyBorder="1" applyAlignment="1"/>
    <xf numFmtId="177" fontId="9" fillId="9" borderId="53" xfId="0" applyNumberFormat="1" applyFont="1" applyFill="1" applyBorder="1" applyAlignment="1"/>
    <xf numFmtId="9" fontId="9" fillId="7" borderId="53" xfId="1" applyNumberFormat="1" applyFont="1" applyFill="1" applyBorder="1" applyAlignment="1"/>
    <xf numFmtId="9" fontId="9" fillId="9" borderId="53" xfId="1" applyNumberFormat="1" applyFont="1" applyFill="1" applyBorder="1" applyAlignment="1"/>
    <xf numFmtId="0" fontId="4" fillId="0" borderId="0" xfId="0" applyFont="1" applyFill="1" applyAlignme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4" fillId="0" borderId="0" xfId="2" applyFont="1">
      <alignment vertical="center"/>
    </xf>
    <xf numFmtId="0" fontId="9" fillId="9" borderId="62" xfId="0" applyFont="1" applyFill="1" applyBorder="1" applyAlignment="1"/>
    <xf numFmtId="2" fontId="9" fillId="9" borderId="62" xfId="0" applyNumberFormat="1" applyFont="1" applyFill="1" applyBorder="1" applyAlignment="1">
      <alignment horizontal="center"/>
    </xf>
    <xf numFmtId="0" fontId="8" fillId="9" borderId="53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9" fillId="0" borderId="0" xfId="0" applyFont="1" applyBorder="1" applyAlignment="1"/>
    <xf numFmtId="0" fontId="9" fillId="5" borderId="52" xfId="0" applyFont="1" applyFill="1" applyBorder="1" applyAlignment="1"/>
    <xf numFmtId="0" fontId="8" fillId="9" borderId="5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7" borderId="47" xfId="0" applyFont="1" applyFill="1" applyBorder="1" applyAlignment="1">
      <alignment horizontal="center"/>
    </xf>
    <xf numFmtId="0" fontId="9" fillId="0" borderId="61" xfId="0" applyFont="1" applyBorder="1" applyAlignment="1"/>
    <xf numFmtId="0" fontId="9" fillId="0" borderId="61" xfId="0" applyFont="1" applyBorder="1" applyAlignment="1">
      <alignment horizontal="center"/>
    </xf>
    <xf numFmtId="0" fontId="26" fillId="8" borderId="4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6" fillId="8" borderId="39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8" fillId="9" borderId="52" xfId="0" applyFont="1" applyFill="1" applyBorder="1" applyAlignment="1">
      <alignment horizontal="center"/>
    </xf>
    <xf numFmtId="0" fontId="9" fillId="9" borderId="19" xfId="0" applyFont="1" applyFill="1" applyBorder="1" applyAlignment="1">
      <alignment horizontal="left"/>
    </xf>
    <xf numFmtId="0" fontId="9" fillId="9" borderId="26" xfId="0" applyFont="1" applyFill="1" applyBorder="1" applyAlignment="1"/>
    <xf numFmtId="2" fontId="9" fillId="5" borderId="26" xfId="0" applyNumberFormat="1" applyFont="1" applyFill="1" applyBorder="1" applyAlignment="1"/>
    <xf numFmtId="177" fontId="9" fillId="9" borderId="47" xfId="0" applyNumberFormat="1" applyFont="1" applyFill="1" applyBorder="1" applyAlignment="1"/>
    <xf numFmtId="0" fontId="26" fillId="8" borderId="61" xfId="0" applyFont="1" applyFill="1" applyBorder="1" applyAlignment="1">
      <alignment horizontal="center" vertical="center"/>
    </xf>
    <xf numFmtId="0" fontId="26" fillId="8" borderId="61" xfId="0" applyFont="1" applyFill="1" applyBorder="1" applyAlignment="1">
      <alignment horizontal="center"/>
    </xf>
    <xf numFmtId="0" fontId="9" fillId="0" borderId="74" xfId="0" applyFont="1" applyBorder="1" applyAlignment="1"/>
    <xf numFmtId="0" fontId="26" fillId="8" borderId="77" xfId="0" applyFont="1" applyFill="1" applyBorder="1" applyAlignment="1">
      <alignment horizontal="center" vertical="center"/>
    </xf>
    <xf numFmtId="0" fontId="9" fillId="7" borderId="52" xfId="0" applyFont="1" applyFill="1" applyBorder="1" applyAlignment="1">
      <alignment horizontal="center"/>
    </xf>
    <xf numFmtId="0" fontId="9" fillId="9" borderId="52" xfId="0" applyFont="1" applyFill="1" applyBorder="1" applyAlignment="1"/>
    <xf numFmtId="0" fontId="8" fillId="9" borderId="52" xfId="0" applyFont="1" applyFill="1" applyBorder="1" applyAlignment="1"/>
    <xf numFmtId="0" fontId="9" fillId="0" borderId="13" xfId="0" applyFont="1" applyBorder="1" applyAlignment="1"/>
    <xf numFmtId="0" fontId="26" fillId="8" borderId="77" xfId="0" applyFont="1" applyFill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30" fillId="0" borderId="0" xfId="4" applyFont="1" applyAlignment="1">
      <alignment vertical="center"/>
    </xf>
    <xf numFmtId="0" fontId="9" fillId="7" borderId="64" xfId="4" applyFont="1" applyFill="1" applyBorder="1" applyAlignment="1">
      <alignment vertical="center"/>
    </xf>
    <xf numFmtId="0" fontId="9" fillId="7" borderId="64" xfId="4" applyFont="1" applyFill="1" applyBorder="1" applyAlignment="1">
      <alignment horizontal="left" vertical="center" indent="1"/>
    </xf>
    <xf numFmtId="0" fontId="9" fillId="7" borderId="64" xfId="4" applyFont="1" applyFill="1" applyBorder="1" applyAlignment="1">
      <alignment horizontal="left" vertical="top" wrapText="1" indent="1"/>
    </xf>
    <xf numFmtId="0" fontId="9" fillId="7" borderId="64" xfId="4" applyFont="1" applyFill="1" applyBorder="1" applyAlignment="1">
      <alignment horizontal="left" vertical="center" wrapText="1" indent="1"/>
    </xf>
    <xf numFmtId="0" fontId="8" fillId="7" borderId="64" xfId="4" applyFont="1" applyFill="1" applyBorder="1" applyAlignment="1">
      <alignment vertical="center"/>
    </xf>
    <xf numFmtId="0" fontId="8" fillId="7" borderId="64" xfId="4" applyFont="1" applyFill="1" applyBorder="1" applyAlignment="1">
      <alignment horizontal="left" vertical="center" indent="1"/>
    </xf>
    <xf numFmtId="0" fontId="11" fillId="0" borderId="0" xfId="4" applyFont="1" applyAlignment="1">
      <alignment vertical="center"/>
    </xf>
    <xf numFmtId="0" fontId="25" fillId="7" borderId="63" xfId="4" applyFont="1" applyFill="1" applyBorder="1" applyAlignment="1">
      <alignment vertical="center"/>
    </xf>
    <xf numFmtId="0" fontId="23" fillId="0" borderId="0" xfId="4" applyAlignment="1">
      <alignment vertical="center"/>
    </xf>
    <xf numFmtId="0" fontId="30" fillId="10" borderId="78" xfId="4" applyFont="1" applyFill="1" applyBorder="1" applyAlignment="1">
      <alignment vertical="center"/>
    </xf>
    <xf numFmtId="0" fontId="33" fillId="10" borderId="78" xfId="4" applyFont="1" applyFill="1" applyBorder="1" applyAlignment="1">
      <alignment vertical="top" wrapText="1"/>
    </xf>
    <xf numFmtId="0" fontId="30" fillId="0" borderId="79" xfId="4" applyFont="1" applyBorder="1" applyAlignment="1">
      <alignment vertical="center"/>
    </xf>
    <xf numFmtId="0" fontId="34" fillId="0" borderId="79" xfId="4" applyFont="1" applyBorder="1" applyAlignment="1">
      <alignment horizontal="center" vertical="top" wrapText="1"/>
    </xf>
    <xf numFmtId="0" fontId="7" fillId="11" borderId="54" xfId="0" applyFont="1" applyFill="1" applyBorder="1" applyAlignment="1">
      <alignment horizontal="center" vertical="center" wrapText="1"/>
    </xf>
    <xf numFmtId="0" fontId="13" fillId="12" borderId="61" xfId="0" applyFont="1" applyFill="1" applyBorder="1" applyAlignment="1">
      <alignment horizontal="center"/>
    </xf>
    <xf numFmtId="0" fontId="13" fillId="12" borderId="54" xfId="0" applyFont="1" applyFill="1" applyBorder="1" applyAlignment="1">
      <alignment horizontal="center"/>
    </xf>
    <xf numFmtId="0" fontId="9" fillId="13" borderId="62" xfId="0" applyFont="1" applyFill="1" applyBorder="1" applyAlignment="1"/>
    <xf numFmtId="0" fontId="9" fillId="13" borderId="53" xfId="0" applyFont="1" applyFill="1" applyBorder="1" applyAlignment="1"/>
    <xf numFmtId="2" fontId="9" fillId="13" borderId="53" xfId="0" applyNumberFormat="1" applyFont="1" applyFill="1" applyBorder="1" applyAlignment="1">
      <alignment horizontal="center"/>
    </xf>
    <xf numFmtId="0" fontId="8" fillId="13" borderId="8" xfId="0" applyFont="1" applyFill="1" applyBorder="1" applyAlignment="1">
      <alignment horizontal="right"/>
    </xf>
    <xf numFmtId="0" fontId="8" fillId="13" borderId="5" xfId="0" applyFont="1" applyFill="1" applyBorder="1" applyAlignment="1"/>
    <xf numFmtId="1" fontId="9" fillId="13" borderId="7" xfId="0" applyNumberFormat="1" applyFont="1" applyFill="1" applyBorder="1" applyAlignment="1"/>
    <xf numFmtId="177" fontId="9" fillId="13" borderId="6" xfId="0" applyNumberFormat="1" applyFont="1" applyFill="1" applyBorder="1" applyAlignment="1"/>
    <xf numFmtId="9" fontId="9" fillId="13" borderId="4" xfId="1" applyNumberFormat="1" applyFont="1" applyFill="1" applyBorder="1" applyAlignment="1"/>
    <xf numFmtId="0" fontId="9" fillId="6" borderId="0" xfId="0" applyFont="1" applyFill="1" applyBorder="1" applyAlignment="1"/>
    <xf numFmtId="0" fontId="27" fillId="6" borderId="0" xfId="0" applyFont="1" applyFill="1" applyBorder="1" applyAlignment="1">
      <alignment vertical="center"/>
    </xf>
    <xf numFmtId="0" fontId="9" fillId="6" borderId="13" xfId="0" applyFont="1" applyFill="1" applyBorder="1" applyAlignment="1"/>
    <xf numFmtId="0" fontId="9" fillId="0" borderId="16" xfId="0" applyFont="1" applyBorder="1" applyAlignment="1"/>
    <xf numFmtId="0" fontId="9" fillId="6" borderId="16" xfId="0" applyFont="1" applyFill="1" applyBorder="1" applyAlignment="1"/>
    <xf numFmtId="0" fontId="26" fillId="12" borderId="61" xfId="0" applyFont="1" applyFill="1" applyBorder="1" applyAlignment="1">
      <alignment horizontal="center" vertical="center"/>
    </xf>
    <xf numFmtId="0" fontId="26" fillId="12" borderId="77" xfId="0" applyFont="1" applyFill="1" applyBorder="1" applyAlignment="1">
      <alignment horizontal="center" vertical="center"/>
    </xf>
    <xf numFmtId="0" fontId="9" fillId="13" borderId="47" xfId="0" applyFont="1" applyFill="1" applyBorder="1" applyAlignment="1"/>
    <xf numFmtId="0" fontId="9" fillId="13" borderId="52" xfId="0" applyFont="1" applyFill="1" applyBorder="1" applyAlignment="1"/>
    <xf numFmtId="0" fontId="27" fillId="13" borderId="0" xfId="0" applyFont="1" applyFill="1" applyBorder="1" applyAlignment="1">
      <alignment vertical="center"/>
    </xf>
    <xf numFmtId="0" fontId="9" fillId="13" borderId="0" xfId="0" applyFont="1" applyFill="1" applyBorder="1" applyAlignment="1"/>
    <xf numFmtId="0" fontId="8" fillId="13" borderId="52" xfId="0" applyFont="1" applyFill="1" applyBorder="1" applyAlignment="1"/>
    <xf numFmtId="0" fontId="9" fillId="13" borderId="13" xfId="0" applyFont="1" applyFill="1" applyBorder="1" applyAlignment="1"/>
    <xf numFmtId="0" fontId="8" fillId="13" borderId="52" xfId="0" applyFont="1" applyFill="1" applyBorder="1" applyAlignment="1">
      <alignment horizontal="center"/>
    </xf>
    <xf numFmtId="0" fontId="9" fillId="13" borderId="52" xfId="0" applyFont="1" applyFill="1" applyBorder="1" applyAlignment="1">
      <alignment horizontal="center"/>
    </xf>
    <xf numFmtId="0" fontId="26" fillId="12" borderId="61" xfId="0" applyFont="1" applyFill="1" applyBorder="1" applyAlignment="1">
      <alignment horizontal="center"/>
    </xf>
    <xf numFmtId="0" fontId="26" fillId="12" borderId="77" xfId="0" applyFont="1" applyFill="1" applyBorder="1" applyAlignment="1">
      <alignment horizontal="center"/>
    </xf>
    <xf numFmtId="0" fontId="9" fillId="13" borderId="19" xfId="0" applyFont="1" applyFill="1" applyBorder="1" applyAlignment="1">
      <alignment horizontal="left"/>
    </xf>
    <xf numFmtId="0" fontId="9" fillId="7" borderId="47" xfId="0" applyFont="1" applyFill="1" applyBorder="1" applyAlignment="1"/>
    <xf numFmtId="0" fontId="27" fillId="13" borderId="16" xfId="0" applyFont="1" applyFill="1" applyBorder="1" applyAlignment="1">
      <alignment vertical="center"/>
    </xf>
    <xf numFmtId="0" fontId="22" fillId="9" borderId="52" xfId="0" applyFont="1" applyFill="1" applyBorder="1">
      <alignment vertical="center"/>
    </xf>
    <xf numFmtId="0" fontId="9" fillId="9" borderId="52" xfId="0" applyFont="1" applyFill="1" applyBorder="1" applyAlignment="1">
      <alignment horizontal="left" vertical="center"/>
    </xf>
    <xf numFmtId="0" fontId="9" fillId="13" borderId="52" xfId="0" applyFont="1" applyFill="1" applyBorder="1" applyAlignment="1">
      <alignment horizontal="left" vertical="center"/>
    </xf>
    <xf numFmtId="2" fontId="9" fillId="13" borderId="26" xfId="0" applyNumberFormat="1" applyFont="1" applyFill="1" applyBorder="1" applyAlignment="1"/>
    <xf numFmtId="0" fontId="9" fillId="13" borderId="26" xfId="0" applyFont="1" applyFill="1" applyBorder="1" applyAlignment="1"/>
    <xf numFmtId="2" fontId="9" fillId="13" borderId="24" xfId="0" applyNumberFormat="1" applyFont="1" applyFill="1" applyBorder="1" applyAlignment="1"/>
    <xf numFmtId="0" fontId="9" fillId="13" borderId="25" xfId="0" applyFont="1" applyFill="1" applyBorder="1" applyAlignment="1"/>
    <xf numFmtId="0" fontId="9" fillId="13" borderId="27" xfId="0" applyFont="1" applyFill="1" applyBorder="1" applyAlignment="1">
      <alignment wrapText="1"/>
    </xf>
    <xf numFmtId="0" fontId="9" fillId="13" borderId="26" xfId="0" applyFont="1" applyFill="1" applyBorder="1" applyAlignment="1">
      <alignment wrapText="1"/>
    </xf>
    <xf numFmtId="177" fontId="9" fillId="13" borderId="47" xfId="0" applyNumberFormat="1" applyFont="1" applyFill="1" applyBorder="1" applyAlignment="1"/>
    <xf numFmtId="0" fontId="13" fillId="11" borderId="61" xfId="0" applyFont="1" applyFill="1" applyBorder="1" applyAlignment="1">
      <alignment horizontal="center" vertical="center" wrapText="1"/>
    </xf>
    <xf numFmtId="0" fontId="9" fillId="11" borderId="61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/>
    </xf>
    <xf numFmtId="0" fontId="9" fillId="14" borderId="28" xfId="0" applyFont="1" applyFill="1" applyBorder="1" applyAlignment="1">
      <alignment wrapText="1"/>
    </xf>
    <xf numFmtId="0" fontId="9" fillId="14" borderId="47" xfId="0" applyFont="1" applyFill="1" applyBorder="1" applyAlignment="1"/>
    <xf numFmtId="0" fontId="9" fillId="14" borderId="3" xfId="0" applyFont="1" applyFill="1" applyBorder="1" applyAlignment="1"/>
    <xf numFmtId="0" fontId="9" fillId="14" borderId="31" xfId="0" applyFont="1" applyFill="1" applyBorder="1" applyAlignment="1"/>
    <xf numFmtId="0" fontId="9" fillId="14" borderId="29" xfId="0" applyFont="1" applyFill="1" applyBorder="1" applyAlignment="1"/>
    <xf numFmtId="0" fontId="16" fillId="15" borderId="52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77" fontId="8" fillId="3" borderId="52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vertical="center"/>
    </xf>
    <xf numFmtId="0" fontId="8" fillId="3" borderId="5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wrapText="1"/>
    </xf>
    <xf numFmtId="2" fontId="4" fillId="5" borderId="52" xfId="0" applyNumberFormat="1" applyFont="1" applyFill="1" applyBorder="1" applyAlignment="1"/>
    <xf numFmtId="178" fontId="4" fillId="5" borderId="52" xfId="0" applyNumberFormat="1" applyFont="1" applyFill="1" applyBorder="1" applyAlignment="1"/>
    <xf numFmtId="0" fontId="4" fillId="5" borderId="52" xfId="0" applyFont="1" applyFill="1" applyBorder="1" applyAlignment="1"/>
    <xf numFmtId="0" fontId="4" fillId="14" borderId="52" xfId="0" applyFont="1" applyFill="1" applyBorder="1" applyAlignment="1"/>
    <xf numFmtId="0" fontId="5" fillId="14" borderId="52" xfId="0" applyFont="1" applyFill="1" applyBorder="1" applyAlignment="1">
      <alignment horizontal="center"/>
    </xf>
    <xf numFmtId="0" fontId="11" fillId="17" borderId="0" xfId="0" applyFont="1" applyFill="1" applyAlignment="1">
      <alignment vertical="center"/>
    </xf>
    <xf numFmtId="0" fontId="14" fillId="0" borderId="64" xfId="0" applyFont="1" applyBorder="1">
      <alignment vertical="center"/>
    </xf>
    <xf numFmtId="0" fontId="11" fillId="17" borderId="0" xfId="0" applyFont="1" applyFill="1" applyAlignment="1">
      <alignment vertical="center" wrapText="1"/>
    </xf>
    <xf numFmtId="0" fontId="20" fillId="0" borderId="58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/>
    <xf numFmtId="0" fontId="14" fillId="0" borderId="81" xfId="0" applyFont="1" applyBorder="1">
      <alignment vertical="center"/>
    </xf>
    <xf numFmtId="0" fontId="14" fillId="0" borderId="53" xfId="0" applyFont="1" applyBorder="1" applyAlignment="1">
      <alignment horizontal="left" vertical="top"/>
    </xf>
    <xf numFmtId="0" fontId="9" fillId="0" borderId="64" xfId="0" applyFont="1" applyBorder="1" applyAlignment="1">
      <alignment horizontal="center" vertical="center"/>
    </xf>
    <xf numFmtId="0" fontId="14" fillId="0" borderId="82" xfId="0" applyFont="1" applyBorder="1">
      <alignment vertical="center"/>
    </xf>
    <xf numFmtId="0" fontId="9" fillId="0" borderId="6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0" xfId="0" applyFont="1" applyAlignment="1">
      <alignment vertical="top" wrapText="1"/>
    </xf>
    <xf numFmtId="0" fontId="14" fillId="0" borderId="53" xfId="0" applyFont="1" applyBorder="1">
      <alignment vertical="center"/>
    </xf>
    <xf numFmtId="0" fontId="36" fillId="0" borderId="60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56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wrapText="1"/>
    </xf>
    <xf numFmtId="0" fontId="9" fillId="4" borderId="34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3" fillId="8" borderId="61" xfId="0" applyFont="1" applyFill="1" applyBorder="1" applyAlignment="1">
      <alignment horizontal="center" vertical="center"/>
    </xf>
    <xf numFmtId="0" fontId="13" fillId="8" borderId="67" xfId="0" applyFont="1" applyFill="1" applyBorder="1" applyAlignment="1">
      <alignment horizontal="center"/>
    </xf>
    <xf numFmtId="0" fontId="13" fillId="8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70" xfId="0" applyFont="1" applyFill="1" applyBorder="1" applyAlignment="1">
      <alignment horizontal="center"/>
    </xf>
    <xf numFmtId="0" fontId="8" fillId="9" borderId="71" xfId="0" applyFont="1" applyFill="1" applyBorder="1" applyAlignment="1">
      <alignment horizontal="center"/>
    </xf>
    <xf numFmtId="0" fontId="8" fillId="9" borderId="65" xfId="0" applyFont="1" applyFill="1" applyBorder="1" applyAlignment="1">
      <alignment horizontal="center"/>
    </xf>
    <xf numFmtId="0" fontId="8" fillId="9" borderId="66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/>
    </xf>
    <xf numFmtId="0" fontId="8" fillId="13" borderId="51" xfId="0" applyFont="1" applyFill="1" applyBorder="1" applyAlignment="1">
      <alignment horizontal="center"/>
    </xf>
    <xf numFmtId="0" fontId="13" fillId="12" borderId="61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8" fillId="13" borderId="40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/>
    </xf>
    <xf numFmtId="0" fontId="8" fillId="13" borderId="50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 vertical="center"/>
    </xf>
    <xf numFmtId="0" fontId="8" fillId="13" borderId="51" xfId="0" applyFont="1" applyFill="1" applyBorder="1" applyAlignment="1">
      <alignment horizontal="center" vertical="center"/>
    </xf>
    <xf numFmtId="0" fontId="8" fillId="13" borderId="50" xfId="0" applyFont="1" applyFill="1" applyBorder="1" applyAlignment="1">
      <alignment horizontal="center" vertical="center"/>
    </xf>
    <xf numFmtId="0" fontId="26" fillId="8" borderId="74" xfId="0" applyFont="1" applyFill="1" applyBorder="1" applyAlignment="1">
      <alignment horizontal="center"/>
    </xf>
    <xf numFmtId="0" fontId="26" fillId="8" borderId="75" xfId="0" applyFont="1" applyFill="1" applyBorder="1" applyAlignment="1">
      <alignment horizontal="center"/>
    </xf>
    <xf numFmtId="0" fontId="26" fillId="8" borderId="40" xfId="0" applyFont="1" applyFill="1" applyBorder="1" applyAlignment="1">
      <alignment horizontal="center" vertical="center"/>
    </xf>
    <xf numFmtId="0" fontId="26" fillId="8" borderId="39" xfId="0" applyFont="1" applyFill="1" applyBorder="1" applyAlignment="1">
      <alignment horizontal="center" vertical="center"/>
    </xf>
    <xf numFmtId="0" fontId="26" fillId="8" borderId="42" xfId="0" applyFont="1" applyFill="1" applyBorder="1" applyAlignment="1">
      <alignment horizontal="center" vertical="center" wrapText="1"/>
    </xf>
    <xf numFmtId="0" fontId="26" fillId="8" borderId="41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/>
    </xf>
    <xf numFmtId="0" fontId="26" fillId="12" borderId="74" xfId="0" applyFont="1" applyFill="1" applyBorder="1" applyAlignment="1">
      <alignment horizontal="center"/>
    </xf>
    <xf numFmtId="0" fontId="26" fillId="12" borderId="75" xfId="0" applyFont="1" applyFill="1" applyBorder="1" applyAlignment="1">
      <alignment horizontal="center"/>
    </xf>
    <xf numFmtId="0" fontId="26" fillId="8" borderId="73" xfId="0" applyFont="1" applyFill="1" applyBorder="1" applyAlignment="1">
      <alignment horizontal="center" vertical="center" wrapText="1"/>
    </xf>
    <xf numFmtId="0" fontId="26" fillId="8" borderId="80" xfId="0" applyFont="1" applyFill="1" applyBorder="1" applyAlignment="1">
      <alignment horizontal="center" vertical="center" wrapText="1"/>
    </xf>
    <xf numFmtId="0" fontId="26" fillId="8" borderId="74" xfId="0" applyFont="1" applyFill="1" applyBorder="1" applyAlignment="1">
      <alignment horizontal="center" vertical="center"/>
    </xf>
    <xf numFmtId="0" fontId="26" fillId="8" borderId="61" xfId="0" applyFont="1" applyFill="1" applyBorder="1" applyAlignment="1">
      <alignment horizontal="center" vertical="center"/>
    </xf>
    <xf numFmtId="0" fontId="26" fillId="12" borderId="74" xfId="0" applyFont="1" applyFill="1" applyBorder="1" applyAlignment="1">
      <alignment horizontal="center" vertical="center"/>
    </xf>
    <xf numFmtId="0" fontId="26" fillId="12" borderId="61" xfId="0" applyFont="1" applyFill="1" applyBorder="1" applyAlignment="1">
      <alignment horizontal="center" vertical="center"/>
    </xf>
    <xf numFmtId="0" fontId="26" fillId="12" borderId="73" xfId="0" applyFont="1" applyFill="1" applyBorder="1" applyAlignment="1">
      <alignment horizontal="center" vertical="center" wrapText="1"/>
    </xf>
    <xf numFmtId="0" fontId="26" fillId="12" borderId="76" xfId="0" applyFont="1" applyFill="1" applyBorder="1" applyAlignment="1">
      <alignment horizontal="center" vertical="center" wrapText="1"/>
    </xf>
    <xf numFmtId="0" fontId="26" fillId="8" borderId="73" xfId="0" applyFont="1" applyFill="1" applyBorder="1" applyAlignment="1">
      <alignment horizontal="center" vertical="center"/>
    </xf>
    <xf numFmtId="0" fontId="26" fillId="8" borderId="76" xfId="0" applyFont="1" applyFill="1" applyBorder="1" applyAlignment="1">
      <alignment horizontal="center" vertical="center"/>
    </xf>
    <xf numFmtId="0" fontId="26" fillId="12" borderId="73" xfId="0" applyFont="1" applyFill="1" applyBorder="1" applyAlignment="1">
      <alignment horizontal="center" vertical="center"/>
    </xf>
    <xf numFmtId="0" fontId="26" fillId="12" borderId="76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left" vertical="center"/>
    </xf>
    <xf numFmtId="0" fontId="8" fillId="9" borderId="47" xfId="0" applyFont="1" applyFill="1" applyBorder="1" applyAlignment="1">
      <alignment horizontal="left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51" xfId="0" applyFont="1" applyFill="1" applyBorder="1" applyAlignment="1">
      <alignment horizontal="center" vertical="center"/>
    </xf>
    <xf numFmtId="0" fontId="8" fillId="9" borderId="50" xfId="0" applyFont="1" applyFill="1" applyBorder="1" applyAlignment="1">
      <alignment horizontal="center" vertical="center"/>
    </xf>
    <xf numFmtId="0" fontId="7" fillId="8" borderId="61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 wrapText="1"/>
    </xf>
    <xf numFmtId="0" fontId="7" fillId="12" borderId="61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 vertical="center" wrapText="1"/>
    </xf>
    <xf numFmtId="0" fontId="13" fillId="8" borderId="61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 wrapText="1"/>
    </xf>
    <xf numFmtId="0" fontId="13" fillId="12" borderId="61" xfId="0" applyFont="1" applyFill="1" applyBorder="1" applyAlignment="1">
      <alignment horizontal="center" wrapText="1"/>
    </xf>
    <xf numFmtId="0" fontId="9" fillId="11" borderId="67" xfId="0" applyFont="1" applyFill="1" applyBorder="1" applyAlignment="1">
      <alignment horizontal="center" wrapText="1"/>
    </xf>
    <xf numFmtId="0" fontId="9" fillId="11" borderId="72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 wrapText="1"/>
    </xf>
    <xf numFmtId="0" fontId="9" fillId="16" borderId="49" xfId="0" applyFont="1" applyFill="1" applyBorder="1" applyAlignment="1">
      <alignment vertical="center" wrapText="1"/>
    </xf>
    <xf numFmtId="0" fontId="9" fillId="16" borderId="51" xfId="0" applyFont="1" applyFill="1" applyBorder="1" applyAlignment="1">
      <alignment vertical="center" wrapText="1"/>
    </xf>
    <xf numFmtId="0" fontId="9" fillId="16" borderId="50" xfId="0" applyFont="1" applyFill="1" applyBorder="1" applyAlignment="1">
      <alignment vertical="center" wrapText="1"/>
    </xf>
    <xf numFmtId="0" fontId="8" fillId="14" borderId="38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45" xfId="0" applyFont="1" applyFill="1" applyBorder="1" applyAlignment="1">
      <alignment horizontal="center" vertical="center"/>
    </xf>
    <xf numFmtId="0" fontId="8" fillId="14" borderId="44" xfId="0" applyFont="1" applyFill="1" applyBorder="1" applyAlignment="1">
      <alignment horizontal="center" vertical="center"/>
    </xf>
    <xf numFmtId="0" fontId="8" fillId="14" borderId="46" xfId="0" applyFont="1" applyFill="1" applyBorder="1" applyAlignment="1">
      <alignment horizontal="center" vertical="center"/>
    </xf>
    <xf numFmtId="0" fontId="8" fillId="14" borderId="48" xfId="0" applyFont="1" applyFill="1" applyBorder="1" applyAlignment="1">
      <alignment horizontal="center"/>
    </xf>
    <xf numFmtId="0" fontId="8" fillId="14" borderId="47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0" fontId="8" fillId="0" borderId="52" xfId="0" applyFont="1" applyBorder="1" applyAlignment="1">
      <alignment vertical="center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vertical="center" wrapText="1"/>
    </xf>
    <xf numFmtId="0" fontId="5" fillId="14" borderId="52" xfId="0" applyFont="1" applyFill="1" applyBorder="1" applyAlignment="1">
      <alignment horizontal="center"/>
    </xf>
  </cellXfs>
  <cellStyles count="5">
    <cellStyle name="百分比" xfId="1"/>
    <cellStyle name="常规" xfId="0" builtinId="0"/>
    <cellStyle name="常规 2" xfId="3"/>
    <cellStyle name="常规 24" xfId="2"/>
    <cellStyle name="常规 3" xfId="4"/>
  </cellStyles>
  <dxfs count="17">
    <dxf>
      <font>
        <b/>
        <color rgb="FFFF00FF"/>
      </font>
    </dxf>
    <dxf>
      <font>
        <b/>
        <color rgb="FFFF0000"/>
      </font>
    </dxf>
    <dxf>
      <font>
        <b/>
        <color rgb="FF0066CC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886288"/>
        <c:axId val="511892272"/>
      </c:barChart>
      <c:catAx>
        <c:axId val="511886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92272"/>
        <c:crosses val="autoZero"/>
        <c:auto val="1"/>
        <c:lblAlgn val="ctr"/>
        <c:lblOffset val="100"/>
        <c:noMultiLvlLbl val="0"/>
      </c:catAx>
      <c:valAx>
        <c:axId val="5118922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86288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892816"/>
        <c:axId val="511893360"/>
      </c:barChart>
      <c:catAx>
        <c:axId val="511892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93360"/>
        <c:crosses val="autoZero"/>
        <c:auto val="1"/>
        <c:lblAlgn val="ctr"/>
        <c:lblOffset val="100"/>
        <c:noMultiLvlLbl val="0"/>
      </c:catAx>
      <c:valAx>
        <c:axId val="5118933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9281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4717515672"/>
          <c:y val="5.2106463918604289E-2"/>
          <c:w val="0.73275175203701814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Plot'!$M$7:$M$96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xVal>
          <c:yVal>
            <c:numRef>
              <c:f>'Scatter Plot'!$L$7:$L$96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881936"/>
        <c:axId val="511882480"/>
      </c:scatterChart>
      <c:valAx>
        <c:axId val="511881936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89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82480"/>
        <c:crossesAt val="1.0000000000000005E-7"/>
        <c:crossBetween val="between"/>
      </c:valAx>
      <c:valAx>
        <c:axId val="511882480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881936"/>
        <c:crossesAt val="1.0000000000000005E-7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078E-2"/>
          <c:w val="0.75377924846622901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Plot'!$M$7:$M$96</c:f>
              <c:numCache>
                <c:formatCode>0.00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xVal>
          <c:yVal>
            <c:numRef>
              <c:f>'Volcano Plot'!$N$7:$N$96</c:f>
              <c:numCache>
                <c:formatCode>0.0E+00</c:formatCode>
                <c:ptCount val="9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708720"/>
        <c:axId val="511709264"/>
      </c:scatterChart>
      <c:valAx>
        <c:axId val="511708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709264"/>
        <c:crosses val="max"/>
        <c:crossBetween val="between"/>
      </c:valAx>
      <c:valAx>
        <c:axId val="511709264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511708720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Transcript</a:t>
            </a:r>
            <a:r>
              <a:rPr lang="en-US" altLang="zh-CN" sz="2000" baseline="0">
                <a:latin typeface="+mn-lt"/>
              </a:rPr>
              <a:t> </a:t>
            </a:r>
            <a:r>
              <a:rPr lang="zh-CN" sz="2000">
                <a:latin typeface="+mn-lt"/>
              </a:rPr>
              <a:t>up-fold changes</a:t>
            </a:r>
          </a:p>
        </c:rich>
      </c:tx>
      <c:layout>
        <c:manualLayout>
          <c:xMode val="edge"/>
          <c:yMode val="edge"/>
          <c:x val="0.33378796903500074"/>
          <c:y val="2.2460429734418787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45670256"/>
        <c:axId val="745672976"/>
      </c:barChart>
      <c:catAx>
        <c:axId val="745670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745672976"/>
        <c:crossesAt val="1"/>
        <c:auto val="0"/>
        <c:lblAlgn val="ctr"/>
        <c:lblOffset val="100"/>
        <c:noMultiLvlLbl val="0"/>
      </c:catAx>
      <c:valAx>
        <c:axId val="745672976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745670256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Transcript</a:t>
            </a:r>
            <a:r>
              <a:rPr lang="en-US" altLang="zh-CN" sz="2000" baseline="0">
                <a:latin typeface="+mn-lt"/>
              </a:rPr>
              <a:t> </a:t>
            </a:r>
            <a:r>
              <a:rPr lang="zh-CN" sz="2000">
                <a:latin typeface="+mn-lt"/>
              </a:rPr>
              <a:t>down-fold changes</a:t>
            </a:r>
          </a:p>
        </c:rich>
      </c:tx>
      <c:layout>
        <c:manualLayout>
          <c:xMode val="edge"/>
          <c:yMode val="edge"/>
          <c:x val="0.31183860298757399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tRNA levels</c:v>
          </c:tx>
          <c:spPr>
            <a:solidFill>
              <a:schemeClr val="accent5">
                <a:lumMod val="60000"/>
                <a:lumOff val="40000"/>
              </a:schemeClr>
            </a:solidFill>
            <a:ln w="9525">
              <a:solidFill>
                <a:schemeClr val="accent1">
                  <a:lumMod val="75000"/>
                </a:schemeClr>
              </a:solidFill>
              <a:prstDash val="solid"/>
            </a:ln>
          </c:spPr>
          <c:invertIfNegative val="0"/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5672432"/>
        <c:axId val="745683312"/>
      </c:barChart>
      <c:catAx>
        <c:axId val="745672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745683312"/>
        <c:crossesAt val="1"/>
        <c:auto val="0"/>
        <c:lblAlgn val="ctr"/>
        <c:lblOffset val="100"/>
        <c:noMultiLvlLbl val="0"/>
      </c:catAx>
      <c:valAx>
        <c:axId val="745683312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745672432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28574</xdr:rowOff>
    </xdr:from>
    <xdr:ext cx="1562100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28574"/>
          <a:ext cx="1562100" cy="542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</xdr:row>
      <xdr:rowOff>92073</xdr:rowOff>
    </xdr:from>
    <xdr:ext cx="7364730" cy="1932305"/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873"/>
          <a:ext cx="7364730" cy="193230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</xdr:row>
      <xdr:rowOff>51595</xdr:rowOff>
    </xdr:from>
    <xdr:ext cx="7413625" cy="1847215"/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0295"/>
          <a:ext cx="7413625" cy="184721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35719</xdr:colOff>
      <xdr:row>2</xdr:row>
      <xdr:rowOff>11907</xdr:rowOff>
    </xdr:from>
    <xdr:to>
      <xdr:col>19</xdr:col>
      <xdr:colOff>502437</xdr:colOff>
      <xdr:row>31</xdr:row>
      <xdr:rowOff>135993</xdr:rowOff>
    </xdr:to>
    <xdr:sp macro="" textlink="">
      <xdr:nvSpPr>
        <xdr:cNvPr id="3" name="Rectangle 12"/>
        <xdr:cNvSpPr>
          <a:spLocks/>
        </xdr:cNvSpPr>
      </xdr:nvSpPr>
      <xdr:spPr>
        <a:xfrm>
          <a:off x="8096250" y="976313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89203</xdr:rowOff>
    </xdr:from>
    <xdr:to>
      <xdr:col>7</xdr:col>
      <xdr:colOff>553191</xdr:colOff>
      <xdr:row>23</xdr:row>
      <xdr:rowOff>130968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5982</xdr:rowOff>
    </xdr:from>
    <xdr:to>
      <xdr:col>9</xdr:col>
      <xdr:colOff>11906</xdr:colOff>
      <xdr:row>28</xdr:row>
      <xdr:rowOff>10583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98429" cy="5606143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98429" cy="5606143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="90" zoomScaleNormal="90" workbookViewId="0"/>
  </sheetViews>
  <sheetFormatPr defaultColWidth="0" defaultRowHeight="0" customHeight="1" zeroHeight="1" x14ac:dyDescent="0.15"/>
  <cols>
    <col min="1" max="1" width="71.875" style="88" customWidth="1"/>
    <col min="2" max="2" width="25.75" style="88" customWidth="1"/>
    <col min="3" max="16384" width="9" style="88" hidden="1"/>
  </cols>
  <sheetData>
    <row r="1" spans="1:2" ht="69.75" x14ac:dyDescent="0.15">
      <c r="A1" s="101" t="s">
        <v>423</v>
      </c>
      <c r="B1" s="100"/>
    </row>
    <row r="2" spans="1:2" ht="29.25" customHeight="1" thickBot="1" x14ac:dyDescent="0.2">
      <c r="A2" s="99" t="s">
        <v>199</v>
      </c>
      <c r="B2" s="98"/>
    </row>
    <row r="3" spans="1:2" ht="21.75" customHeight="1" x14ac:dyDescent="0.15">
      <c r="A3" s="95" t="s">
        <v>198</v>
      </c>
    </row>
    <row r="4" spans="1:2" ht="15" x14ac:dyDescent="0.15">
      <c r="A4" s="95" t="s">
        <v>197</v>
      </c>
    </row>
    <row r="5" spans="1:2" ht="183" customHeight="1" x14ac:dyDescent="0.15">
      <c r="A5" s="97"/>
    </row>
    <row r="6" spans="1:2" ht="18.75" customHeight="1" x14ac:dyDescent="0.15">
      <c r="A6" s="95" t="s">
        <v>196</v>
      </c>
    </row>
    <row r="7" spans="1:2" ht="171.75" customHeight="1" x14ac:dyDescent="0.15">
      <c r="A7" s="97"/>
    </row>
    <row r="8" spans="1:2" ht="15" x14ac:dyDescent="0.15">
      <c r="A8" s="95" t="s">
        <v>195</v>
      </c>
    </row>
    <row r="9" spans="1:2" ht="15" x14ac:dyDescent="0.15">
      <c r="A9" s="95" t="s">
        <v>194</v>
      </c>
    </row>
    <row r="10" spans="1:2" ht="13.5" x14ac:dyDescent="0.15"/>
    <row r="11" spans="1:2" ht="21" x14ac:dyDescent="0.15">
      <c r="A11" s="96" t="s">
        <v>193</v>
      </c>
    </row>
    <row r="12" spans="1:2" ht="15" x14ac:dyDescent="0.15">
      <c r="A12" s="95" t="s">
        <v>192</v>
      </c>
    </row>
    <row r="13" spans="1:2" ht="15" x14ac:dyDescent="0.15">
      <c r="A13" s="95" t="s">
        <v>191</v>
      </c>
    </row>
    <row r="14" spans="1:2" ht="13.5" x14ac:dyDescent="0.15">
      <c r="A14" s="94" t="s">
        <v>190</v>
      </c>
      <c r="B14" s="93" t="s">
        <v>189</v>
      </c>
    </row>
    <row r="15" spans="1:2" ht="13.5" x14ac:dyDescent="0.15">
      <c r="A15" s="90" t="s">
        <v>188</v>
      </c>
      <c r="B15" s="89" t="s">
        <v>153</v>
      </c>
    </row>
    <row r="16" spans="1:2" ht="13.5" x14ac:dyDescent="0.15">
      <c r="A16" s="90" t="s">
        <v>187</v>
      </c>
      <c r="B16" s="89" t="s">
        <v>185</v>
      </c>
    </row>
    <row r="17" spans="1:2" ht="25.5" x14ac:dyDescent="0.15">
      <c r="A17" s="91" t="s">
        <v>186</v>
      </c>
      <c r="B17" s="89" t="s">
        <v>185</v>
      </c>
    </row>
    <row r="18" spans="1:2" ht="13.5" x14ac:dyDescent="0.15">
      <c r="A18" s="90" t="s">
        <v>98</v>
      </c>
      <c r="B18" s="89" t="s">
        <v>153</v>
      </c>
    </row>
    <row r="19" spans="1:2" ht="15" customHeight="1" x14ac:dyDescent="0.15">
      <c r="A19" s="92" t="s">
        <v>184</v>
      </c>
      <c r="B19" s="89" t="s">
        <v>153</v>
      </c>
    </row>
    <row r="20" spans="1:2" ht="13.5" x14ac:dyDescent="0.15">
      <c r="A20" s="91" t="s">
        <v>183</v>
      </c>
      <c r="B20" s="89" t="s">
        <v>181</v>
      </c>
    </row>
    <row r="21" spans="1:2" ht="13.5" x14ac:dyDescent="0.15">
      <c r="A21" s="90" t="s">
        <v>182</v>
      </c>
      <c r="B21" s="89" t="s">
        <v>181</v>
      </c>
    </row>
    <row r="22" spans="1:2" ht="13.5" x14ac:dyDescent="0.15">
      <c r="A22" s="90" t="s">
        <v>136</v>
      </c>
      <c r="B22" s="89" t="s">
        <v>136</v>
      </c>
    </row>
    <row r="23" spans="1:2" ht="13.5" x14ac:dyDescent="0.15">
      <c r="A23" s="90" t="s">
        <v>180</v>
      </c>
      <c r="B23" s="89" t="s">
        <v>139</v>
      </c>
    </row>
    <row r="24" spans="1:2" ht="13.5" x14ac:dyDescent="0.15">
      <c r="A24" s="90" t="s">
        <v>236</v>
      </c>
      <c r="B24" s="89" t="s">
        <v>179</v>
      </c>
    </row>
    <row r="25" spans="1:2" ht="13.5" x14ac:dyDescent="0.15">
      <c r="A25" s="90" t="s">
        <v>237</v>
      </c>
      <c r="B25" s="89" t="s">
        <v>178</v>
      </c>
    </row>
    <row r="26" spans="1:2" ht="13.5" x14ac:dyDescent="0.15"/>
    <row r="27" spans="1:2" ht="13.5" x14ac:dyDescent="0.15"/>
    <row r="28" spans="1:2" ht="13.5" x14ac:dyDescent="0.15"/>
  </sheetData>
  <phoneticPr fontId="3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1"/>
  <sheetViews>
    <sheetView tabSelected="1" zoomScale="80" zoomScaleNormal="80" workbookViewId="0">
      <pane ySplit="7" topLeftCell="A8" activePane="bottomLeft" state="frozen"/>
      <selection activeCell="J390" sqref="J390"/>
      <selection pane="bottomLeft" sqref="A1:D6"/>
    </sheetView>
  </sheetViews>
  <sheetFormatPr defaultRowHeight="15" x14ac:dyDescent="0.15"/>
  <cols>
    <col min="1" max="1" width="17.625" style="53" customWidth="1"/>
    <col min="2" max="2" width="15" style="18" customWidth="1"/>
    <col min="3" max="3" width="24.25" style="18" customWidth="1"/>
    <col min="4" max="4" width="21.5" style="18" customWidth="1"/>
    <col min="5" max="5" width="28.75" style="167" customWidth="1"/>
    <col min="6" max="6" width="19.75" style="18" customWidth="1"/>
    <col min="7" max="7" width="27.75" style="18" customWidth="1"/>
    <col min="8" max="8" width="24.25" style="18" customWidth="1"/>
    <col min="9" max="9" width="9" style="18" customWidth="1"/>
    <col min="10" max="16384" width="9" style="18"/>
  </cols>
  <sheetData>
    <row r="1" spans="1:6" ht="28.5" x14ac:dyDescent="0.15">
      <c r="A1" s="178" t="s">
        <v>200</v>
      </c>
      <c r="B1" s="179"/>
      <c r="C1" s="179"/>
      <c r="D1" s="179"/>
      <c r="E1" s="166"/>
    </row>
    <row r="2" spans="1:6" ht="3.75" customHeight="1" x14ac:dyDescent="0.15">
      <c r="A2" s="180"/>
      <c r="B2" s="181"/>
      <c r="C2" s="181"/>
      <c r="D2" s="181"/>
      <c r="F2" s="54"/>
    </row>
    <row r="3" spans="1:6" hidden="1" x14ac:dyDescent="0.15">
      <c r="A3" s="180"/>
      <c r="B3" s="181"/>
      <c r="C3" s="181"/>
      <c r="D3" s="181"/>
    </row>
    <row r="4" spans="1:6" hidden="1" x14ac:dyDescent="0.15">
      <c r="A4" s="180"/>
      <c r="B4" s="181"/>
      <c r="C4" s="181"/>
      <c r="D4" s="181"/>
    </row>
    <row r="5" spans="1:6" hidden="1" x14ac:dyDescent="0.15">
      <c r="A5" s="180"/>
      <c r="B5" s="181"/>
      <c r="C5" s="181"/>
      <c r="D5" s="181"/>
    </row>
    <row r="6" spans="1:6" hidden="1" x14ac:dyDescent="0.15">
      <c r="A6" s="182"/>
      <c r="B6" s="183"/>
      <c r="C6" s="183"/>
      <c r="D6" s="183"/>
    </row>
    <row r="7" spans="1:6" ht="39.75" customHeight="1" x14ac:dyDescent="0.15">
      <c r="A7" s="102" t="s">
        <v>171</v>
      </c>
      <c r="B7" s="102" t="s">
        <v>0</v>
      </c>
      <c r="C7" s="102" t="s">
        <v>1</v>
      </c>
      <c r="D7" s="102" t="s">
        <v>172</v>
      </c>
      <c r="E7" s="165" t="s">
        <v>234</v>
      </c>
      <c r="F7" s="163" t="s">
        <v>235</v>
      </c>
    </row>
    <row r="8" spans="1:6" ht="15" customHeight="1" x14ac:dyDescent="0.15">
      <c r="A8" s="172">
        <v>1</v>
      </c>
      <c r="B8" s="164" t="s">
        <v>2</v>
      </c>
      <c r="C8" s="164" t="s">
        <v>246</v>
      </c>
      <c r="D8" s="173" t="s">
        <v>233</v>
      </c>
      <c r="E8" s="171" t="s">
        <v>331</v>
      </c>
      <c r="F8" s="171" t="s">
        <v>305</v>
      </c>
    </row>
    <row r="9" spans="1:6" ht="15" customHeight="1" x14ac:dyDescent="0.15">
      <c r="A9" s="172">
        <v>2</v>
      </c>
      <c r="B9" s="164" t="s">
        <v>3</v>
      </c>
      <c r="C9" s="164" t="s">
        <v>247</v>
      </c>
      <c r="D9" s="173" t="s">
        <v>233</v>
      </c>
      <c r="E9" s="171" t="s">
        <v>332</v>
      </c>
      <c r="F9" s="171" t="s">
        <v>305</v>
      </c>
    </row>
    <row r="10" spans="1:6" ht="15" customHeight="1" x14ac:dyDescent="0.15">
      <c r="A10" s="172">
        <v>3</v>
      </c>
      <c r="B10" s="164" t="s">
        <v>4</v>
      </c>
      <c r="C10" s="164" t="s">
        <v>248</v>
      </c>
      <c r="D10" s="173" t="s">
        <v>233</v>
      </c>
      <c r="E10" s="171" t="s">
        <v>333</v>
      </c>
      <c r="F10" s="171" t="s">
        <v>306</v>
      </c>
    </row>
    <row r="11" spans="1:6" ht="15" customHeight="1" x14ac:dyDescent="0.15">
      <c r="A11" s="172">
        <v>4</v>
      </c>
      <c r="B11" s="164" t="s">
        <v>5</v>
      </c>
      <c r="C11" s="164" t="s">
        <v>249</v>
      </c>
      <c r="D11" s="173" t="s">
        <v>233</v>
      </c>
      <c r="E11" s="171" t="s">
        <v>334</v>
      </c>
      <c r="F11" s="171" t="s">
        <v>305</v>
      </c>
    </row>
    <row r="12" spans="1:6" ht="15" customHeight="1" x14ac:dyDescent="0.15">
      <c r="A12" s="172">
        <v>5</v>
      </c>
      <c r="B12" s="164" t="s">
        <v>6</v>
      </c>
      <c r="C12" s="164" t="s">
        <v>238</v>
      </c>
      <c r="D12" s="173" t="s">
        <v>233</v>
      </c>
      <c r="E12" s="171" t="s">
        <v>335</v>
      </c>
      <c r="F12" s="171" t="s">
        <v>305</v>
      </c>
    </row>
    <row r="13" spans="1:6" ht="15" customHeight="1" x14ac:dyDescent="0.15">
      <c r="A13" s="172">
        <v>6</v>
      </c>
      <c r="B13" s="164" t="s">
        <v>7</v>
      </c>
      <c r="C13" s="164" t="s">
        <v>207</v>
      </c>
      <c r="D13" s="173" t="s">
        <v>233</v>
      </c>
      <c r="E13" s="171" t="s">
        <v>336</v>
      </c>
      <c r="F13" s="171" t="s">
        <v>305</v>
      </c>
    </row>
    <row r="14" spans="1:6" ht="15" customHeight="1" x14ac:dyDescent="0.15">
      <c r="A14" s="172">
        <v>7</v>
      </c>
      <c r="B14" s="164" t="s">
        <v>8</v>
      </c>
      <c r="C14" s="164" t="s">
        <v>208</v>
      </c>
      <c r="D14" s="173" t="s">
        <v>233</v>
      </c>
      <c r="E14" s="171" t="s">
        <v>337</v>
      </c>
      <c r="F14" s="171" t="s">
        <v>305</v>
      </c>
    </row>
    <row r="15" spans="1:6" ht="15" customHeight="1" x14ac:dyDescent="0.15">
      <c r="A15" s="172">
        <v>8</v>
      </c>
      <c r="B15" s="164" t="s">
        <v>9</v>
      </c>
      <c r="C15" s="164" t="s">
        <v>216</v>
      </c>
      <c r="D15" s="173" t="s">
        <v>233</v>
      </c>
      <c r="E15" s="171" t="s">
        <v>338</v>
      </c>
      <c r="F15" s="171" t="s">
        <v>305</v>
      </c>
    </row>
    <row r="16" spans="1:6" ht="15" customHeight="1" x14ac:dyDescent="0.15">
      <c r="A16" s="172">
        <v>9</v>
      </c>
      <c r="B16" s="164" t="s">
        <v>10</v>
      </c>
      <c r="C16" s="164" t="s">
        <v>250</v>
      </c>
      <c r="D16" s="173" t="s">
        <v>233</v>
      </c>
      <c r="E16" s="171" t="s">
        <v>339</v>
      </c>
      <c r="F16" s="171" t="s">
        <v>307</v>
      </c>
    </row>
    <row r="17" spans="1:6" ht="15" customHeight="1" x14ac:dyDescent="0.15">
      <c r="A17" s="172">
        <v>10</v>
      </c>
      <c r="B17" s="164" t="s">
        <v>11</v>
      </c>
      <c r="C17" s="164" t="s">
        <v>251</v>
      </c>
      <c r="D17" s="173" t="s">
        <v>233</v>
      </c>
      <c r="E17" s="171" t="s">
        <v>340</v>
      </c>
      <c r="F17" s="171" t="s">
        <v>308</v>
      </c>
    </row>
    <row r="18" spans="1:6" ht="15" customHeight="1" x14ac:dyDescent="0.15">
      <c r="A18" s="172">
        <v>11</v>
      </c>
      <c r="B18" s="164" t="s">
        <v>12</v>
      </c>
      <c r="C18" s="164" t="s">
        <v>252</v>
      </c>
      <c r="D18" s="173" t="s">
        <v>233</v>
      </c>
      <c r="E18" s="171" t="s">
        <v>341</v>
      </c>
      <c r="F18" s="171" t="s">
        <v>309</v>
      </c>
    </row>
    <row r="19" spans="1:6" ht="15" customHeight="1" x14ac:dyDescent="0.15">
      <c r="A19" s="172">
        <v>12</v>
      </c>
      <c r="B19" s="164" t="s">
        <v>13</v>
      </c>
      <c r="C19" s="164" t="s">
        <v>253</v>
      </c>
      <c r="D19" s="173" t="s">
        <v>233</v>
      </c>
      <c r="E19" s="171" t="s">
        <v>342</v>
      </c>
      <c r="F19" s="171" t="s">
        <v>309</v>
      </c>
    </row>
    <row r="20" spans="1:6" ht="15" customHeight="1" x14ac:dyDescent="0.15">
      <c r="A20" s="172">
        <v>13</v>
      </c>
      <c r="B20" s="164" t="s">
        <v>14</v>
      </c>
      <c r="C20" s="164" t="s">
        <v>254</v>
      </c>
      <c r="D20" s="173" t="s">
        <v>233</v>
      </c>
      <c r="E20" s="171" t="s">
        <v>343</v>
      </c>
      <c r="F20" s="171" t="s">
        <v>310</v>
      </c>
    </row>
    <row r="21" spans="1:6" ht="15" customHeight="1" x14ac:dyDescent="0.15">
      <c r="A21" s="172">
        <v>14</v>
      </c>
      <c r="B21" s="164" t="s">
        <v>15</v>
      </c>
      <c r="C21" s="164" t="s">
        <v>255</v>
      </c>
      <c r="D21" s="173" t="s">
        <v>233</v>
      </c>
      <c r="E21" s="171" t="s">
        <v>344</v>
      </c>
      <c r="F21" s="171" t="s">
        <v>310</v>
      </c>
    </row>
    <row r="22" spans="1:6" ht="15" customHeight="1" x14ac:dyDescent="0.15">
      <c r="A22" s="172">
        <v>15</v>
      </c>
      <c r="B22" s="164" t="s">
        <v>16</v>
      </c>
      <c r="C22" s="164" t="s">
        <v>256</v>
      </c>
      <c r="D22" s="173" t="s">
        <v>233</v>
      </c>
      <c r="E22" s="171" t="s">
        <v>345</v>
      </c>
      <c r="F22" s="171" t="s">
        <v>310</v>
      </c>
    </row>
    <row r="23" spans="1:6" ht="15" customHeight="1" x14ac:dyDescent="0.15">
      <c r="A23" s="172">
        <v>16</v>
      </c>
      <c r="B23" s="164" t="s">
        <v>17</v>
      </c>
      <c r="C23" s="164" t="s">
        <v>257</v>
      </c>
      <c r="D23" s="173" t="s">
        <v>233</v>
      </c>
      <c r="E23" s="171" t="s">
        <v>346</v>
      </c>
      <c r="F23" s="171" t="s">
        <v>309</v>
      </c>
    </row>
    <row r="24" spans="1:6" ht="15" customHeight="1" x14ac:dyDescent="0.15">
      <c r="A24" s="172">
        <v>17</v>
      </c>
      <c r="B24" s="164" t="s">
        <v>18</v>
      </c>
      <c r="C24" s="164" t="s">
        <v>258</v>
      </c>
      <c r="D24" s="173" t="s">
        <v>233</v>
      </c>
      <c r="E24" s="171" t="s">
        <v>347</v>
      </c>
      <c r="F24" s="171" t="s">
        <v>309</v>
      </c>
    </row>
    <row r="25" spans="1:6" ht="15" customHeight="1" x14ac:dyDescent="0.15">
      <c r="A25" s="172">
        <v>18</v>
      </c>
      <c r="B25" s="164" t="s">
        <v>19</v>
      </c>
      <c r="C25" s="164" t="s">
        <v>259</v>
      </c>
      <c r="D25" s="173" t="s">
        <v>233</v>
      </c>
      <c r="E25" s="171" t="s">
        <v>348</v>
      </c>
      <c r="F25" s="171" t="s">
        <v>309</v>
      </c>
    </row>
    <row r="26" spans="1:6" ht="15" customHeight="1" x14ac:dyDescent="0.15">
      <c r="A26" s="172">
        <v>19</v>
      </c>
      <c r="B26" s="164" t="s">
        <v>20</v>
      </c>
      <c r="C26" s="164" t="s">
        <v>260</v>
      </c>
      <c r="D26" s="173" t="s">
        <v>233</v>
      </c>
      <c r="E26" s="171" t="s">
        <v>349</v>
      </c>
      <c r="F26" s="171" t="s">
        <v>309</v>
      </c>
    </row>
    <row r="27" spans="1:6" ht="15" customHeight="1" x14ac:dyDescent="0.15">
      <c r="A27" s="172">
        <v>20</v>
      </c>
      <c r="B27" s="164" t="s">
        <v>21</v>
      </c>
      <c r="C27" s="164" t="s">
        <v>261</v>
      </c>
      <c r="D27" s="173" t="s">
        <v>233</v>
      </c>
      <c r="E27" s="171" t="s">
        <v>350</v>
      </c>
      <c r="F27" s="171" t="s">
        <v>309</v>
      </c>
    </row>
    <row r="28" spans="1:6" ht="15" customHeight="1" x14ac:dyDescent="0.15">
      <c r="A28" s="172">
        <v>21</v>
      </c>
      <c r="B28" s="164" t="s">
        <v>22</v>
      </c>
      <c r="C28" s="164" t="s">
        <v>262</v>
      </c>
      <c r="D28" s="173" t="s">
        <v>233</v>
      </c>
      <c r="E28" s="171" t="s">
        <v>351</v>
      </c>
      <c r="F28" s="171" t="s">
        <v>309</v>
      </c>
    </row>
    <row r="29" spans="1:6" ht="15" customHeight="1" x14ac:dyDescent="0.15">
      <c r="A29" s="172">
        <v>22</v>
      </c>
      <c r="B29" s="164" t="s">
        <v>23</v>
      </c>
      <c r="C29" s="164" t="s">
        <v>263</v>
      </c>
      <c r="D29" s="173" t="s">
        <v>233</v>
      </c>
      <c r="E29" s="171" t="s">
        <v>352</v>
      </c>
      <c r="F29" s="171" t="s">
        <v>311</v>
      </c>
    </row>
    <row r="30" spans="1:6" ht="15" customHeight="1" x14ac:dyDescent="0.15">
      <c r="A30" s="172">
        <v>23</v>
      </c>
      <c r="B30" s="164" t="s">
        <v>24</v>
      </c>
      <c r="C30" s="164" t="s">
        <v>218</v>
      </c>
      <c r="D30" s="173" t="s">
        <v>233</v>
      </c>
      <c r="E30" s="171" t="s">
        <v>353</v>
      </c>
      <c r="F30" s="171" t="s">
        <v>312</v>
      </c>
    </row>
    <row r="31" spans="1:6" ht="15" customHeight="1" x14ac:dyDescent="0.15">
      <c r="A31" s="172">
        <v>24</v>
      </c>
      <c r="B31" s="164" t="s">
        <v>25</v>
      </c>
      <c r="C31" s="164" t="s">
        <v>219</v>
      </c>
      <c r="D31" s="173" t="s">
        <v>233</v>
      </c>
      <c r="E31" s="171" t="s">
        <v>354</v>
      </c>
      <c r="F31" s="171" t="s">
        <v>312</v>
      </c>
    </row>
    <row r="32" spans="1:6" ht="15" customHeight="1" x14ac:dyDescent="0.15">
      <c r="A32" s="172">
        <v>25</v>
      </c>
      <c r="B32" s="164" t="s">
        <v>26</v>
      </c>
      <c r="C32" s="164" t="s">
        <v>228</v>
      </c>
      <c r="D32" s="173" t="s">
        <v>233</v>
      </c>
      <c r="E32" s="171" t="s">
        <v>355</v>
      </c>
      <c r="F32" s="171" t="s">
        <v>312</v>
      </c>
    </row>
    <row r="33" spans="1:6" ht="15" customHeight="1" x14ac:dyDescent="0.15">
      <c r="A33" s="172">
        <v>26</v>
      </c>
      <c r="B33" s="164" t="s">
        <v>173</v>
      </c>
      <c r="C33" s="164" t="s">
        <v>212</v>
      </c>
      <c r="D33" s="173" t="s">
        <v>233</v>
      </c>
      <c r="E33" s="171" t="s">
        <v>356</v>
      </c>
      <c r="F33" s="171" t="s">
        <v>312</v>
      </c>
    </row>
    <row r="34" spans="1:6" ht="15" customHeight="1" x14ac:dyDescent="0.15">
      <c r="A34" s="172">
        <v>27</v>
      </c>
      <c r="B34" s="164" t="s">
        <v>28</v>
      </c>
      <c r="C34" s="164" t="s">
        <v>213</v>
      </c>
      <c r="D34" s="173" t="s">
        <v>233</v>
      </c>
      <c r="E34" s="171" t="s">
        <v>357</v>
      </c>
      <c r="F34" s="171" t="s">
        <v>313</v>
      </c>
    </row>
    <row r="35" spans="1:6" ht="15" customHeight="1" x14ac:dyDescent="0.15">
      <c r="A35" s="172">
        <v>28</v>
      </c>
      <c r="B35" s="164" t="s">
        <v>29</v>
      </c>
      <c r="C35" s="164" t="s">
        <v>214</v>
      </c>
      <c r="D35" s="173" t="s">
        <v>233</v>
      </c>
      <c r="E35" s="171" t="s">
        <v>358</v>
      </c>
      <c r="F35" s="171" t="s">
        <v>312</v>
      </c>
    </row>
    <row r="36" spans="1:6" ht="15" customHeight="1" x14ac:dyDescent="0.15">
      <c r="A36" s="172">
        <v>29</v>
      </c>
      <c r="B36" s="164" t="s">
        <v>30</v>
      </c>
      <c r="C36" s="164" t="s">
        <v>264</v>
      </c>
      <c r="D36" s="173" t="s">
        <v>233</v>
      </c>
      <c r="E36" s="171" t="s">
        <v>359</v>
      </c>
      <c r="F36" s="171" t="s">
        <v>314</v>
      </c>
    </row>
    <row r="37" spans="1:6" ht="15" customHeight="1" x14ac:dyDescent="0.15">
      <c r="A37" s="172">
        <v>30</v>
      </c>
      <c r="B37" s="164" t="s">
        <v>31</v>
      </c>
      <c r="C37" s="164" t="s">
        <v>217</v>
      </c>
      <c r="D37" s="173" t="s">
        <v>233</v>
      </c>
      <c r="E37" s="171" t="s">
        <v>360</v>
      </c>
      <c r="F37" s="171" t="s">
        <v>315</v>
      </c>
    </row>
    <row r="38" spans="1:6" ht="15" customHeight="1" x14ac:dyDescent="0.15">
      <c r="A38" s="172">
        <v>31</v>
      </c>
      <c r="B38" s="164" t="s">
        <v>32</v>
      </c>
      <c r="C38" s="164" t="s">
        <v>209</v>
      </c>
      <c r="D38" s="173" t="s">
        <v>233</v>
      </c>
      <c r="E38" s="171" t="s">
        <v>361</v>
      </c>
      <c r="F38" s="171" t="s">
        <v>316</v>
      </c>
    </row>
    <row r="39" spans="1:6" ht="15" customHeight="1" x14ac:dyDescent="0.15">
      <c r="A39" s="172">
        <v>32</v>
      </c>
      <c r="B39" s="164" t="s">
        <v>33</v>
      </c>
      <c r="C39" s="164" t="s">
        <v>227</v>
      </c>
      <c r="D39" s="173" t="s">
        <v>233</v>
      </c>
      <c r="E39" s="171" t="s">
        <v>362</v>
      </c>
      <c r="F39" s="171" t="s">
        <v>316</v>
      </c>
    </row>
    <row r="40" spans="1:6" ht="15" customHeight="1" x14ac:dyDescent="0.15">
      <c r="A40" s="172">
        <v>33</v>
      </c>
      <c r="B40" s="164" t="s">
        <v>34</v>
      </c>
      <c r="C40" s="164" t="s">
        <v>265</v>
      </c>
      <c r="D40" s="173" t="s">
        <v>233</v>
      </c>
      <c r="E40" s="171" t="s">
        <v>363</v>
      </c>
      <c r="F40" s="171" t="s">
        <v>317</v>
      </c>
    </row>
    <row r="41" spans="1:6" ht="15" customHeight="1" x14ac:dyDescent="0.15">
      <c r="A41" s="172">
        <v>34</v>
      </c>
      <c r="B41" s="164" t="s">
        <v>35</v>
      </c>
      <c r="C41" s="164" t="s">
        <v>266</v>
      </c>
      <c r="D41" s="173" t="s">
        <v>233</v>
      </c>
      <c r="E41" s="171" t="s">
        <v>364</v>
      </c>
      <c r="F41" s="171" t="s">
        <v>317</v>
      </c>
    </row>
    <row r="42" spans="1:6" ht="15" customHeight="1" x14ac:dyDescent="0.15">
      <c r="A42" s="172">
        <v>35</v>
      </c>
      <c r="B42" s="164" t="s">
        <v>36</v>
      </c>
      <c r="C42" s="164" t="s">
        <v>239</v>
      </c>
      <c r="D42" s="173" t="s">
        <v>233</v>
      </c>
      <c r="E42" s="171" t="s">
        <v>365</v>
      </c>
      <c r="F42" s="171" t="s">
        <v>318</v>
      </c>
    </row>
    <row r="43" spans="1:6" ht="15" customHeight="1" x14ac:dyDescent="0.15">
      <c r="A43" s="172">
        <v>36</v>
      </c>
      <c r="B43" s="164" t="s">
        <v>37</v>
      </c>
      <c r="C43" s="164" t="s">
        <v>240</v>
      </c>
      <c r="D43" s="173" t="s">
        <v>233</v>
      </c>
      <c r="E43" s="171" t="s">
        <v>366</v>
      </c>
      <c r="F43" s="171" t="s">
        <v>318</v>
      </c>
    </row>
    <row r="44" spans="1:6" ht="15" customHeight="1" x14ac:dyDescent="0.15">
      <c r="A44" s="172">
        <v>37</v>
      </c>
      <c r="B44" s="164" t="s">
        <v>38</v>
      </c>
      <c r="C44" s="164" t="s">
        <v>267</v>
      </c>
      <c r="D44" s="173" t="s">
        <v>233</v>
      </c>
      <c r="E44" s="171" t="s">
        <v>367</v>
      </c>
      <c r="F44" s="171" t="s">
        <v>316</v>
      </c>
    </row>
    <row r="45" spans="1:6" ht="15" customHeight="1" x14ac:dyDescent="0.15">
      <c r="A45" s="172">
        <v>38</v>
      </c>
      <c r="B45" s="164" t="s">
        <v>39</v>
      </c>
      <c r="C45" s="164" t="s">
        <v>268</v>
      </c>
      <c r="D45" s="173" t="s">
        <v>233</v>
      </c>
      <c r="E45" s="171" t="s">
        <v>368</v>
      </c>
      <c r="F45" s="171" t="s">
        <v>319</v>
      </c>
    </row>
    <row r="46" spans="1:6" ht="15" customHeight="1" x14ac:dyDescent="0.15">
      <c r="A46" s="172">
        <v>39</v>
      </c>
      <c r="B46" s="164" t="s">
        <v>40</v>
      </c>
      <c r="C46" s="164" t="s">
        <v>269</v>
      </c>
      <c r="D46" s="173" t="s">
        <v>233</v>
      </c>
      <c r="E46" s="171" t="s">
        <v>369</v>
      </c>
      <c r="F46" s="171" t="s">
        <v>319</v>
      </c>
    </row>
    <row r="47" spans="1:6" ht="17.25" customHeight="1" x14ac:dyDescent="0.15">
      <c r="A47" s="172">
        <v>40</v>
      </c>
      <c r="B47" s="164" t="s">
        <v>41</v>
      </c>
      <c r="C47" s="164" t="s">
        <v>270</v>
      </c>
      <c r="D47" s="173" t="s">
        <v>233</v>
      </c>
      <c r="E47" s="171" t="s">
        <v>370</v>
      </c>
      <c r="F47" s="171" t="s">
        <v>319</v>
      </c>
    </row>
    <row r="48" spans="1:6" ht="15" customHeight="1" x14ac:dyDescent="0.15">
      <c r="A48" s="172">
        <v>41</v>
      </c>
      <c r="B48" s="164" t="s">
        <v>42</v>
      </c>
      <c r="C48" s="164" t="s">
        <v>271</v>
      </c>
      <c r="D48" s="173" t="s">
        <v>233</v>
      </c>
      <c r="E48" s="171" t="s">
        <v>371</v>
      </c>
      <c r="F48" s="171" t="s">
        <v>318</v>
      </c>
    </row>
    <row r="49" spans="1:6" ht="15" customHeight="1" x14ac:dyDescent="0.15">
      <c r="A49" s="172">
        <v>42</v>
      </c>
      <c r="B49" s="164" t="s">
        <v>43</v>
      </c>
      <c r="C49" s="164" t="s">
        <v>272</v>
      </c>
      <c r="D49" s="173" t="s">
        <v>233</v>
      </c>
      <c r="E49" s="171" t="s">
        <v>372</v>
      </c>
      <c r="F49" s="171" t="s">
        <v>318</v>
      </c>
    </row>
    <row r="50" spans="1:6" ht="15" customHeight="1" x14ac:dyDescent="0.15">
      <c r="A50" s="172">
        <v>43</v>
      </c>
      <c r="B50" s="164" t="s">
        <v>44</v>
      </c>
      <c r="C50" s="164" t="s">
        <v>273</v>
      </c>
      <c r="D50" s="173" t="s">
        <v>233</v>
      </c>
      <c r="E50" s="171" t="s">
        <v>373</v>
      </c>
      <c r="F50" s="171" t="s">
        <v>320</v>
      </c>
    </row>
    <row r="51" spans="1:6" ht="15" customHeight="1" x14ac:dyDescent="0.15">
      <c r="A51" s="172">
        <v>44</v>
      </c>
      <c r="B51" s="164" t="s">
        <v>45</v>
      </c>
      <c r="C51" s="164" t="s">
        <v>241</v>
      </c>
      <c r="D51" s="173" t="s">
        <v>233</v>
      </c>
      <c r="E51" s="171" t="s">
        <v>374</v>
      </c>
      <c r="F51" s="171" t="s">
        <v>320</v>
      </c>
    </row>
    <row r="52" spans="1:6" ht="15" customHeight="1" x14ac:dyDescent="0.15">
      <c r="A52" s="172">
        <v>45</v>
      </c>
      <c r="B52" s="164" t="s">
        <v>46</v>
      </c>
      <c r="C52" s="164" t="s">
        <v>242</v>
      </c>
      <c r="D52" s="173" t="s">
        <v>233</v>
      </c>
      <c r="E52" s="171" t="s">
        <v>375</v>
      </c>
      <c r="F52" s="171" t="s">
        <v>320</v>
      </c>
    </row>
    <row r="53" spans="1:6" ht="15" customHeight="1" x14ac:dyDescent="0.15">
      <c r="A53" s="172">
        <v>46</v>
      </c>
      <c r="B53" s="164" t="s">
        <v>47</v>
      </c>
      <c r="C53" s="164" t="s">
        <v>274</v>
      </c>
      <c r="D53" s="173" t="s">
        <v>233</v>
      </c>
      <c r="E53" s="171" t="s">
        <v>376</v>
      </c>
      <c r="F53" s="171" t="s">
        <v>321</v>
      </c>
    </row>
    <row r="54" spans="1:6" ht="15" customHeight="1" x14ac:dyDescent="0.15">
      <c r="A54" s="172">
        <v>47</v>
      </c>
      <c r="B54" s="164" t="s">
        <v>48</v>
      </c>
      <c r="C54" s="164" t="s">
        <v>274</v>
      </c>
      <c r="D54" s="173" t="s">
        <v>233</v>
      </c>
      <c r="E54" s="171" t="s">
        <v>377</v>
      </c>
      <c r="F54" s="171" t="s">
        <v>322</v>
      </c>
    </row>
    <row r="55" spans="1:6" ht="15" customHeight="1" x14ac:dyDescent="0.15">
      <c r="A55" s="172">
        <v>48</v>
      </c>
      <c r="B55" s="164" t="s">
        <v>49</v>
      </c>
      <c r="C55" s="164" t="s">
        <v>275</v>
      </c>
      <c r="D55" s="173" t="s">
        <v>233</v>
      </c>
      <c r="E55" s="171" t="s">
        <v>378</v>
      </c>
      <c r="F55" s="171" t="s">
        <v>321</v>
      </c>
    </row>
    <row r="56" spans="1:6" ht="15" customHeight="1" x14ac:dyDescent="0.15">
      <c r="A56" s="172">
        <v>49</v>
      </c>
      <c r="B56" s="164" t="s">
        <v>50</v>
      </c>
      <c r="C56" s="164" t="s">
        <v>276</v>
      </c>
      <c r="D56" s="173" t="s">
        <v>233</v>
      </c>
      <c r="E56" s="171" t="s">
        <v>379</v>
      </c>
      <c r="F56" s="171" t="s">
        <v>321</v>
      </c>
    </row>
    <row r="57" spans="1:6" ht="15" customHeight="1" x14ac:dyDescent="0.15">
      <c r="A57" s="172">
        <v>50</v>
      </c>
      <c r="B57" s="164" t="s">
        <v>51</v>
      </c>
      <c r="C57" s="164" t="s">
        <v>277</v>
      </c>
      <c r="D57" s="173" t="s">
        <v>233</v>
      </c>
      <c r="E57" s="171" t="s">
        <v>380</v>
      </c>
      <c r="F57" s="171" t="s">
        <v>321</v>
      </c>
    </row>
    <row r="58" spans="1:6" ht="15" customHeight="1" x14ac:dyDescent="0.15">
      <c r="A58" s="172">
        <v>51</v>
      </c>
      <c r="B58" s="164" t="s">
        <v>52</v>
      </c>
      <c r="C58" s="164" t="s">
        <v>278</v>
      </c>
      <c r="D58" s="173" t="s">
        <v>233</v>
      </c>
      <c r="E58" s="171" t="s">
        <v>381</v>
      </c>
      <c r="F58" s="171" t="s">
        <v>321</v>
      </c>
    </row>
    <row r="59" spans="1:6" ht="15" customHeight="1" x14ac:dyDescent="0.15">
      <c r="A59" s="172">
        <v>52</v>
      </c>
      <c r="B59" s="164" t="s">
        <v>53</v>
      </c>
      <c r="C59" s="164" t="s">
        <v>279</v>
      </c>
      <c r="D59" s="173" t="s">
        <v>233</v>
      </c>
      <c r="E59" s="171" t="s">
        <v>382</v>
      </c>
      <c r="F59" s="171" t="s">
        <v>321</v>
      </c>
    </row>
    <row r="60" spans="1:6" ht="15" customHeight="1" x14ac:dyDescent="0.15">
      <c r="A60" s="172">
        <v>53</v>
      </c>
      <c r="B60" s="164" t="s">
        <v>54</v>
      </c>
      <c r="C60" s="164" t="s">
        <v>243</v>
      </c>
      <c r="D60" s="173" t="s">
        <v>233</v>
      </c>
      <c r="E60" s="171" t="s">
        <v>383</v>
      </c>
      <c r="F60" s="171" t="s">
        <v>321</v>
      </c>
    </row>
    <row r="61" spans="1:6" ht="15" customHeight="1" x14ac:dyDescent="0.15">
      <c r="A61" s="172">
        <v>54</v>
      </c>
      <c r="B61" s="164" t="s">
        <v>55</v>
      </c>
      <c r="C61" s="164" t="s">
        <v>280</v>
      </c>
      <c r="D61" s="173" t="s">
        <v>233</v>
      </c>
      <c r="E61" s="171" t="s">
        <v>384</v>
      </c>
      <c r="F61" s="171" t="s">
        <v>321</v>
      </c>
    </row>
    <row r="62" spans="1:6" ht="15" customHeight="1" x14ac:dyDescent="0.15">
      <c r="A62" s="172">
        <v>55</v>
      </c>
      <c r="B62" s="164" t="s">
        <v>56</v>
      </c>
      <c r="C62" s="164" t="s">
        <v>281</v>
      </c>
      <c r="D62" s="173" t="s">
        <v>233</v>
      </c>
      <c r="E62" s="171" t="s">
        <v>385</v>
      </c>
      <c r="F62" s="171" t="s">
        <v>323</v>
      </c>
    </row>
    <row r="63" spans="1:6" ht="15" customHeight="1" x14ac:dyDescent="0.15">
      <c r="A63" s="172">
        <v>56</v>
      </c>
      <c r="B63" s="164" t="s">
        <v>57</v>
      </c>
      <c r="C63" s="164" t="s">
        <v>282</v>
      </c>
      <c r="D63" s="173" t="s">
        <v>233</v>
      </c>
      <c r="E63" s="171" t="s">
        <v>386</v>
      </c>
      <c r="F63" s="171" t="s">
        <v>324</v>
      </c>
    </row>
    <row r="64" spans="1:6" ht="15" customHeight="1" x14ac:dyDescent="0.15">
      <c r="A64" s="172">
        <v>57</v>
      </c>
      <c r="B64" s="164" t="s">
        <v>58</v>
      </c>
      <c r="C64" s="164" t="s">
        <v>283</v>
      </c>
      <c r="D64" s="173" t="s">
        <v>233</v>
      </c>
      <c r="E64" s="171" t="s">
        <v>387</v>
      </c>
      <c r="F64" s="171" t="s">
        <v>324</v>
      </c>
    </row>
    <row r="65" spans="1:6" ht="15" customHeight="1" x14ac:dyDescent="0.15">
      <c r="A65" s="172">
        <v>58</v>
      </c>
      <c r="B65" s="164" t="s">
        <v>59</v>
      </c>
      <c r="C65" s="164" t="s">
        <v>284</v>
      </c>
      <c r="D65" s="173" t="s">
        <v>233</v>
      </c>
      <c r="E65" s="171" t="s">
        <v>388</v>
      </c>
      <c r="F65" s="171" t="s">
        <v>324</v>
      </c>
    </row>
    <row r="66" spans="1:6" ht="15" customHeight="1" x14ac:dyDescent="0.15">
      <c r="A66" s="172">
        <v>59</v>
      </c>
      <c r="B66" s="164" t="s">
        <v>60</v>
      </c>
      <c r="C66" s="164" t="s">
        <v>285</v>
      </c>
      <c r="D66" s="173" t="s">
        <v>233</v>
      </c>
      <c r="E66" s="171" t="s">
        <v>389</v>
      </c>
      <c r="F66" s="171" t="s">
        <v>325</v>
      </c>
    </row>
    <row r="67" spans="1:6" ht="15" customHeight="1" x14ac:dyDescent="0.15">
      <c r="A67" s="172">
        <v>60</v>
      </c>
      <c r="B67" s="164" t="s">
        <v>61</v>
      </c>
      <c r="C67" s="164" t="s">
        <v>286</v>
      </c>
      <c r="D67" s="173" t="s">
        <v>233</v>
      </c>
      <c r="E67" s="171" t="s">
        <v>390</v>
      </c>
      <c r="F67" s="171" t="s">
        <v>324</v>
      </c>
    </row>
    <row r="68" spans="1:6" ht="15" customHeight="1" x14ac:dyDescent="0.15">
      <c r="A68" s="172">
        <v>61</v>
      </c>
      <c r="B68" s="164" t="s">
        <v>62</v>
      </c>
      <c r="C68" s="164" t="s">
        <v>287</v>
      </c>
      <c r="D68" s="173" t="s">
        <v>233</v>
      </c>
      <c r="E68" s="171" t="s">
        <v>391</v>
      </c>
      <c r="F68" s="171" t="s">
        <v>321</v>
      </c>
    </row>
    <row r="69" spans="1:6" ht="15" customHeight="1" x14ac:dyDescent="0.15">
      <c r="A69" s="172">
        <v>62</v>
      </c>
      <c r="B69" s="164" t="s">
        <v>63</v>
      </c>
      <c r="C69" s="164" t="s">
        <v>288</v>
      </c>
      <c r="D69" s="173" t="s">
        <v>233</v>
      </c>
      <c r="E69" s="171" t="s">
        <v>392</v>
      </c>
      <c r="F69" s="171" t="s">
        <v>326</v>
      </c>
    </row>
    <row r="70" spans="1:6" ht="15" customHeight="1" x14ac:dyDescent="0.15">
      <c r="A70" s="172">
        <v>63</v>
      </c>
      <c r="B70" s="164" t="s">
        <v>64</v>
      </c>
      <c r="C70" s="164" t="s">
        <v>289</v>
      </c>
      <c r="D70" s="173" t="s">
        <v>233</v>
      </c>
      <c r="E70" s="171" t="s">
        <v>393</v>
      </c>
      <c r="F70" s="171" t="s">
        <v>326</v>
      </c>
    </row>
    <row r="71" spans="1:6" ht="15" customHeight="1" x14ac:dyDescent="0.15">
      <c r="A71" s="172">
        <v>64</v>
      </c>
      <c r="B71" s="164" t="s">
        <v>65</v>
      </c>
      <c r="C71" s="164" t="s">
        <v>290</v>
      </c>
      <c r="D71" s="173" t="s">
        <v>233</v>
      </c>
      <c r="E71" s="171" t="s">
        <v>394</v>
      </c>
      <c r="F71" s="171" t="s">
        <v>327</v>
      </c>
    </row>
    <row r="72" spans="1:6" ht="15" customHeight="1" x14ac:dyDescent="0.15">
      <c r="A72" s="172">
        <v>65</v>
      </c>
      <c r="B72" s="164" t="s">
        <v>66</v>
      </c>
      <c r="C72" s="164" t="s">
        <v>291</v>
      </c>
      <c r="D72" s="173" t="s">
        <v>233</v>
      </c>
      <c r="E72" s="171" t="s">
        <v>395</v>
      </c>
      <c r="F72" s="171" t="s">
        <v>327</v>
      </c>
    </row>
    <row r="73" spans="1:6" ht="15" customHeight="1" x14ac:dyDescent="0.15">
      <c r="A73" s="172">
        <v>66</v>
      </c>
      <c r="B73" s="164" t="s">
        <v>67</v>
      </c>
      <c r="C73" s="164" t="s">
        <v>292</v>
      </c>
      <c r="D73" s="173" t="s">
        <v>233</v>
      </c>
      <c r="E73" s="171" t="s">
        <v>396</v>
      </c>
      <c r="F73" s="171" t="s">
        <v>327</v>
      </c>
    </row>
    <row r="74" spans="1:6" ht="15" customHeight="1" x14ac:dyDescent="0.15">
      <c r="A74" s="172">
        <v>67</v>
      </c>
      <c r="B74" s="164" t="s">
        <v>68</v>
      </c>
      <c r="C74" s="164" t="s">
        <v>244</v>
      </c>
      <c r="D74" s="173" t="s">
        <v>233</v>
      </c>
      <c r="E74" s="171" t="s">
        <v>397</v>
      </c>
      <c r="F74" s="171" t="s">
        <v>328</v>
      </c>
    </row>
    <row r="75" spans="1:6" ht="15" customHeight="1" x14ac:dyDescent="0.15">
      <c r="A75" s="172">
        <v>68</v>
      </c>
      <c r="B75" s="164" t="s">
        <v>69</v>
      </c>
      <c r="C75" s="164" t="s">
        <v>293</v>
      </c>
      <c r="D75" s="173" t="s">
        <v>233</v>
      </c>
      <c r="E75" s="171" t="s">
        <v>398</v>
      </c>
      <c r="F75" s="171" t="s">
        <v>329</v>
      </c>
    </row>
    <row r="76" spans="1:6" ht="15" customHeight="1" x14ac:dyDescent="0.15">
      <c r="A76" s="172">
        <v>69</v>
      </c>
      <c r="B76" s="164" t="s">
        <v>70</v>
      </c>
      <c r="C76" s="164" t="s">
        <v>294</v>
      </c>
      <c r="D76" s="173" t="s">
        <v>233</v>
      </c>
      <c r="E76" s="171" t="s">
        <v>399</v>
      </c>
      <c r="F76" s="171" t="s">
        <v>329</v>
      </c>
    </row>
    <row r="77" spans="1:6" ht="15" customHeight="1" x14ac:dyDescent="0.15">
      <c r="A77" s="172">
        <v>70</v>
      </c>
      <c r="B77" s="164" t="s">
        <v>71</v>
      </c>
      <c r="C77" s="164" t="s">
        <v>245</v>
      </c>
      <c r="D77" s="173" t="s">
        <v>233</v>
      </c>
      <c r="E77" s="171" t="s">
        <v>400</v>
      </c>
      <c r="F77" s="171" t="s">
        <v>330</v>
      </c>
    </row>
    <row r="78" spans="1:6" ht="15" customHeight="1" x14ac:dyDescent="0.15">
      <c r="A78" s="172">
        <v>71</v>
      </c>
      <c r="B78" s="164" t="s">
        <v>72</v>
      </c>
      <c r="C78" s="164" t="s">
        <v>295</v>
      </c>
      <c r="D78" s="173" t="s">
        <v>233</v>
      </c>
      <c r="E78" s="171" t="s">
        <v>401</v>
      </c>
      <c r="F78" s="171" t="s">
        <v>330</v>
      </c>
    </row>
    <row r="79" spans="1:6" ht="15" customHeight="1" x14ac:dyDescent="0.15">
      <c r="A79" s="172">
        <v>72</v>
      </c>
      <c r="B79" s="164" t="s">
        <v>73</v>
      </c>
      <c r="C79" s="164" t="s">
        <v>296</v>
      </c>
      <c r="D79" s="173" t="s">
        <v>233</v>
      </c>
      <c r="E79" s="171" t="s">
        <v>402</v>
      </c>
      <c r="F79" s="171" t="s">
        <v>329</v>
      </c>
    </row>
    <row r="80" spans="1:6" ht="15" customHeight="1" x14ac:dyDescent="0.15">
      <c r="A80" s="172">
        <v>73</v>
      </c>
      <c r="B80" s="164" t="s">
        <v>74</v>
      </c>
      <c r="C80" s="164" t="s">
        <v>220</v>
      </c>
      <c r="D80" s="173" t="s">
        <v>233</v>
      </c>
      <c r="E80" s="171" t="s">
        <v>403</v>
      </c>
      <c r="F80" s="171" t="s">
        <v>330</v>
      </c>
    </row>
    <row r="81" spans="1:6" ht="15" customHeight="1" x14ac:dyDescent="0.15">
      <c r="A81" s="172">
        <v>74</v>
      </c>
      <c r="B81" s="164" t="s">
        <v>75</v>
      </c>
      <c r="C81" s="164" t="s">
        <v>222</v>
      </c>
      <c r="D81" s="173" t="s">
        <v>233</v>
      </c>
      <c r="E81" s="171" t="s">
        <v>404</v>
      </c>
      <c r="F81" s="171" t="s">
        <v>329</v>
      </c>
    </row>
    <row r="82" spans="1:6" ht="15" customHeight="1" x14ac:dyDescent="0.15">
      <c r="A82" s="172">
        <v>75</v>
      </c>
      <c r="B82" s="164" t="s">
        <v>76</v>
      </c>
      <c r="C82" s="164" t="s">
        <v>297</v>
      </c>
      <c r="D82" s="173" t="s">
        <v>233</v>
      </c>
      <c r="E82" s="171" t="s">
        <v>405</v>
      </c>
      <c r="F82" s="171" t="s">
        <v>330</v>
      </c>
    </row>
    <row r="83" spans="1:6" ht="15" customHeight="1" x14ac:dyDescent="0.15">
      <c r="A83" s="172">
        <v>76</v>
      </c>
      <c r="B83" s="164" t="s">
        <v>77</v>
      </c>
      <c r="C83" s="164" t="s">
        <v>215</v>
      </c>
      <c r="D83" s="173" t="s">
        <v>233</v>
      </c>
      <c r="E83" s="171" t="s">
        <v>406</v>
      </c>
      <c r="F83" s="171" t="s">
        <v>329</v>
      </c>
    </row>
    <row r="84" spans="1:6" ht="15" customHeight="1" x14ac:dyDescent="0.15">
      <c r="A84" s="172">
        <v>77</v>
      </c>
      <c r="B84" s="164" t="s">
        <v>78</v>
      </c>
      <c r="C84" s="164" t="s">
        <v>221</v>
      </c>
      <c r="D84" s="173" t="s">
        <v>233</v>
      </c>
      <c r="E84" s="171" t="s">
        <v>407</v>
      </c>
      <c r="F84" s="171" t="s">
        <v>330</v>
      </c>
    </row>
    <row r="85" spans="1:6" ht="15" customHeight="1" x14ac:dyDescent="0.15">
      <c r="A85" s="172">
        <v>78</v>
      </c>
      <c r="B85" s="164" t="s">
        <v>79</v>
      </c>
      <c r="C85" s="164" t="s">
        <v>223</v>
      </c>
      <c r="D85" s="173" t="s">
        <v>233</v>
      </c>
      <c r="E85" s="171" t="s">
        <v>408</v>
      </c>
      <c r="F85" s="171" t="s">
        <v>330</v>
      </c>
    </row>
    <row r="86" spans="1:6" ht="15" customHeight="1" x14ac:dyDescent="0.15">
      <c r="A86" s="172">
        <v>79</v>
      </c>
      <c r="B86" s="164" t="s">
        <v>80</v>
      </c>
      <c r="C86" s="164" t="s">
        <v>210</v>
      </c>
      <c r="D86" s="173" t="s">
        <v>233</v>
      </c>
      <c r="E86" s="171" t="s">
        <v>409</v>
      </c>
      <c r="F86" s="171" t="s">
        <v>329</v>
      </c>
    </row>
    <row r="87" spans="1:6" ht="15" customHeight="1" x14ac:dyDescent="0.15">
      <c r="A87" s="172">
        <v>80</v>
      </c>
      <c r="B87" s="164" t="s">
        <v>81</v>
      </c>
      <c r="C87" s="164" t="s">
        <v>211</v>
      </c>
      <c r="D87" s="173" t="s">
        <v>233</v>
      </c>
      <c r="E87" s="171" t="s">
        <v>410</v>
      </c>
      <c r="F87" s="171" t="s">
        <v>330</v>
      </c>
    </row>
    <row r="88" spans="1:6" ht="15" customHeight="1" x14ac:dyDescent="0.15">
      <c r="A88" s="172">
        <v>81</v>
      </c>
      <c r="B88" s="164" t="s">
        <v>82</v>
      </c>
      <c r="C88" s="164" t="s">
        <v>224</v>
      </c>
      <c r="D88" s="173" t="s">
        <v>233</v>
      </c>
      <c r="E88" s="171" t="s">
        <v>411</v>
      </c>
      <c r="F88" s="171" t="s">
        <v>329</v>
      </c>
    </row>
    <row r="89" spans="1:6" ht="15" customHeight="1" x14ac:dyDescent="0.15">
      <c r="A89" s="172">
        <v>82</v>
      </c>
      <c r="B89" s="164" t="s">
        <v>83</v>
      </c>
      <c r="C89" s="164" t="s">
        <v>225</v>
      </c>
      <c r="D89" s="173" t="s">
        <v>233</v>
      </c>
      <c r="E89" s="171" t="s">
        <v>412</v>
      </c>
      <c r="F89" s="171" t="s">
        <v>330</v>
      </c>
    </row>
    <row r="90" spans="1:6" ht="15" customHeight="1" x14ac:dyDescent="0.15">
      <c r="A90" s="172">
        <v>83</v>
      </c>
      <c r="B90" s="164" t="s">
        <v>84</v>
      </c>
      <c r="C90" s="164" t="s">
        <v>226</v>
      </c>
      <c r="D90" s="173" t="s">
        <v>233</v>
      </c>
      <c r="E90" s="171" t="s">
        <v>413</v>
      </c>
      <c r="F90" s="171" t="s">
        <v>329</v>
      </c>
    </row>
    <row r="91" spans="1:6" ht="15" customHeight="1" x14ac:dyDescent="0.15">
      <c r="A91" s="172">
        <v>84</v>
      </c>
      <c r="B91" s="164" t="s">
        <v>85</v>
      </c>
      <c r="C91" s="164" t="s">
        <v>229</v>
      </c>
      <c r="D91" s="173" t="s">
        <v>233</v>
      </c>
      <c r="E91" s="171" t="s">
        <v>414</v>
      </c>
      <c r="F91" s="171" t="s">
        <v>330</v>
      </c>
    </row>
    <row r="92" spans="1:6" ht="15" customHeight="1" x14ac:dyDescent="0.15">
      <c r="A92" s="172">
        <v>85</v>
      </c>
      <c r="B92" s="164" t="s">
        <v>86</v>
      </c>
      <c r="C92" s="164" t="s">
        <v>298</v>
      </c>
      <c r="D92" s="173" t="s">
        <v>233</v>
      </c>
      <c r="E92" s="171" t="s">
        <v>415</v>
      </c>
      <c r="F92" s="171" t="s">
        <v>324</v>
      </c>
    </row>
    <row r="93" spans="1:6" ht="15" customHeight="1" x14ac:dyDescent="0.15">
      <c r="A93" s="172">
        <v>86</v>
      </c>
      <c r="B93" s="164" t="s">
        <v>87</v>
      </c>
      <c r="C93" s="164" t="s">
        <v>299</v>
      </c>
      <c r="D93" s="173" t="s">
        <v>233</v>
      </c>
      <c r="E93" s="171" t="s">
        <v>416</v>
      </c>
      <c r="F93" s="171" t="s">
        <v>325</v>
      </c>
    </row>
    <row r="94" spans="1:6" ht="15" customHeight="1" x14ac:dyDescent="0.15">
      <c r="A94" s="172">
        <v>87</v>
      </c>
      <c r="B94" s="164" t="s">
        <v>88</v>
      </c>
      <c r="C94" s="164" t="s">
        <v>300</v>
      </c>
      <c r="D94" s="173" t="s">
        <v>233</v>
      </c>
      <c r="E94" s="171" t="s">
        <v>417</v>
      </c>
      <c r="F94" s="171" t="s">
        <v>321</v>
      </c>
    </row>
    <row r="95" spans="1:6" ht="15" customHeight="1" x14ac:dyDescent="0.15">
      <c r="A95" s="172">
        <v>88</v>
      </c>
      <c r="B95" s="164" t="s">
        <v>89</v>
      </c>
      <c r="C95" s="164" t="s">
        <v>301</v>
      </c>
      <c r="D95" s="173" t="s">
        <v>233</v>
      </c>
      <c r="E95" s="171" t="s">
        <v>418</v>
      </c>
      <c r="F95" s="171" t="s">
        <v>321</v>
      </c>
    </row>
    <row r="96" spans="1:6" ht="15" customHeight="1" x14ac:dyDescent="0.15">
      <c r="A96" s="174">
        <v>89</v>
      </c>
      <c r="B96" s="170" t="s">
        <v>90</v>
      </c>
      <c r="C96" s="170" t="s">
        <v>302</v>
      </c>
      <c r="D96" s="173" t="s">
        <v>233</v>
      </c>
      <c r="E96" s="171" t="s">
        <v>419</v>
      </c>
      <c r="F96" s="171" t="s">
        <v>321</v>
      </c>
    </row>
    <row r="97" spans="1:6" ht="15" customHeight="1" x14ac:dyDescent="0.15">
      <c r="A97" s="175">
        <v>90</v>
      </c>
      <c r="B97" s="164" t="s">
        <v>91</v>
      </c>
      <c r="C97" s="164" t="s">
        <v>230</v>
      </c>
      <c r="D97" s="164" t="s">
        <v>232</v>
      </c>
      <c r="E97" s="176"/>
      <c r="F97" s="68"/>
    </row>
    <row r="98" spans="1:6" ht="15" customHeight="1" x14ac:dyDescent="0.15">
      <c r="A98" s="175">
        <v>91</v>
      </c>
      <c r="B98" s="164" t="s">
        <v>92</v>
      </c>
      <c r="C98" s="68" t="s">
        <v>231</v>
      </c>
      <c r="D98" s="164" t="s">
        <v>232</v>
      </c>
      <c r="E98" s="176"/>
      <c r="F98" s="68"/>
    </row>
    <row r="99" spans="1:6" ht="15" customHeight="1" x14ac:dyDescent="0.15">
      <c r="A99" s="175">
        <v>92</v>
      </c>
      <c r="B99" s="164" t="s">
        <v>93</v>
      </c>
      <c r="C99" s="164" t="s">
        <v>304</v>
      </c>
      <c r="D99" s="164" t="s">
        <v>232</v>
      </c>
      <c r="E99" s="176"/>
      <c r="F99" s="68"/>
    </row>
    <row r="100" spans="1:6" ht="15" customHeight="1" x14ac:dyDescent="0.15">
      <c r="A100" s="175">
        <v>93</v>
      </c>
      <c r="B100" s="164" t="s">
        <v>94</v>
      </c>
      <c r="C100" s="164" t="s">
        <v>174</v>
      </c>
      <c r="D100" s="177" t="s">
        <v>175</v>
      </c>
      <c r="E100" s="176"/>
      <c r="F100" s="68"/>
    </row>
    <row r="101" spans="1:6" ht="15" customHeight="1" x14ac:dyDescent="0.15">
      <c r="A101" s="175">
        <v>94</v>
      </c>
      <c r="B101" s="164" t="s">
        <v>95</v>
      </c>
      <c r="C101" s="164" t="s">
        <v>303</v>
      </c>
      <c r="D101" s="164" t="s">
        <v>201</v>
      </c>
      <c r="E101" s="176"/>
      <c r="F101" s="68"/>
    </row>
    <row r="102" spans="1:6" ht="15" customHeight="1" x14ac:dyDescent="0.15">
      <c r="A102" s="175">
        <v>95</v>
      </c>
      <c r="B102" s="164" t="s">
        <v>96</v>
      </c>
      <c r="C102" s="164" t="s">
        <v>99</v>
      </c>
      <c r="D102" s="177" t="s">
        <v>421</v>
      </c>
      <c r="E102" s="176"/>
      <c r="F102" s="68"/>
    </row>
    <row r="103" spans="1:6" ht="15" customHeight="1" x14ac:dyDescent="0.15">
      <c r="A103" s="175">
        <v>96</v>
      </c>
      <c r="B103" s="164" t="s">
        <v>97</v>
      </c>
      <c r="C103" s="164" t="s">
        <v>152</v>
      </c>
      <c r="D103" s="177" t="s">
        <v>176</v>
      </c>
      <c r="E103" s="176"/>
      <c r="F103" s="68"/>
    </row>
    <row r="104" spans="1:6" ht="15" customHeight="1" x14ac:dyDescent="0.15">
      <c r="A104" s="18"/>
      <c r="E104" s="168"/>
    </row>
    <row r="105" spans="1:6" ht="15" customHeight="1" x14ac:dyDescent="0.15">
      <c r="A105" s="18"/>
      <c r="E105" s="168"/>
    </row>
    <row r="106" spans="1:6" ht="15" customHeight="1" x14ac:dyDescent="0.15">
      <c r="A106" s="18"/>
      <c r="E106" s="168"/>
    </row>
    <row r="107" spans="1:6" ht="15" customHeight="1" x14ac:dyDescent="0.15">
      <c r="A107" s="18"/>
      <c r="E107" s="168"/>
    </row>
    <row r="108" spans="1:6" ht="15" customHeight="1" x14ac:dyDescent="0.15">
      <c r="A108" s="18"/>
      <c r="E108" s="168"/>
    </row>
    <row r="109" spans="1:6" ht="15" customHeight="1" x14ac:dyDescent="0.15">
      <c r="A109" s="18"/>
      <c r="E109" s="168"/>
    </row>
    <row r="110" spans="1:6" ht="15" customHeight="1" x14ac:dyDescent="0.15">
      <c r="A110" s="18"/>
      <c r="E110" s="168"/>
    </row>
    <row r="111" spans="1:6" ht="15" customHeight="1" x14ac:dyDescent="0.15">
      <c r="A111" s="18"/>
      <c r="E111" s="168"/>
    </row>
    <row r="112" spans="1:6" ht="15" customHeight="1" x14ac:dyDescent="0.15">
      <c r="A112" s="18"/>
      <c r="E112" s="168"/>
    </row>
    <row r="113" spans="1:5" ht="15" customHeight="1" x14ac:dyDescent="0.15">
      <c r="A113" s="18"/>
      <c r="E113" s="168"/>
    </row>
    <row r="114" spans="1:5" ht="15" customHeight="1" x14ac:dyDescent="0.15">
      <c r="A114" s="18"/>
      <c r="E114" s="168"/>
    </row>
    <row r="115" spans="1:5" ht="15" customHeight="1" x14ac:dyDescent="0.15">
      <c r="A115" s="18"/>
      <c r="E115" s="168"/>
    </row>
    <row r="116" spans="1:5" ht="15" customHeight="1" x14ac:dyDescent="0.15">
      <c r="A116" s="18"/>
      <c r="E116" s="168"/>
    </row>
    <row r="117" spans="1:5" ht="15" customHeight="1" x14ac:dyDescent="0.15">
      <c r="A117" s="18"/>
      <c r="E117" s="168"/>
    </row>
    <row r="118" spans="1:5" ht="15" customHeight="1" x14ac:dyDescent="0.15">
      <c r="A118" s="18"/>
      <c r="E118" s="168"/>
    </row>
    <row r="119" spans="1:5" ht="15" customHeight="1" x14ac:dyDescent="0.15">
      <c r="A119" s="18"/>
      <c r="E119" s="168"/>
    </row>
    <row r="120" spans="1:5" ht="15" customHeight="1" x14ac:dyDescent="0.15">
      <c r="A120" s="18"/>
      <c r="E120" s="168"/>
    </row>
    <row r="121" spans="1:5" ht="15" customHeight="1" x14ac:dyDescent="0.15">
      <c r="A121" s="18"/>
      <c r="E121" s="168"/>
    </row>
    <row r="122" spans="1:5" ht="15" customHeight="1" x14ac:dyDescent="0.15">
      <c r="A122" s="18"/>
      <c r="E122" s="168"/>
    </row>
    <row r="123" spans="1:5" ht="15" customHeight="1" x14ac:dyDescent="0.15">
      <c r="A123" s="18"/>
      <c r="E123" s="168"/>
    </row>
    <row r="124" spans="1:5" ht="15" customHeight="1" x14ac:dyDescent="0.15">
      <c r="A124" s="18"/>
      <c r="E124" s="168"/>
    </row>
    <row r="125" spans="1:5" ht="15" customHeight="1" x14ac:dyDescent="0.15">
      <c r="A125" s="18"/>
      <c r="E125" s="168"/>
    </row>
    <row r="126" spans="1:5" ht="15" customHeight="1" x14ac:dyDescent="0.15">
      <c r="A126" s="18"/>
      <c r="E126" s="168"/>
    </row>
    <row r="127" spans="1:5" ht="15" customHeight="1" x14ac:dyDescent="0.15">
      <c r="A127" s="18"/>
      <c r="E127" s="168"/>
    </row>
    <row r="128" spans="1:5" ht="15" customHeight="1" x14ac:dyDescent="0.15">
      <c r="A128" s="18"/>
      <c r="E128" s="168"/>
    </row>
    <row r="129" spans="1:5" ht="15" customHeight="1" x14ac:dyDescent="0.15">
      <c r="A129" s="18"/>
      <c r="E129" s="168"/>
    </row>
    <row r="130" spans="1:5" ht="15" customHeight="1" x14ac:dyDescent="0.15">
      <c r="A130" s="18"/>
      <c r="E130" s="168"/>
    </row>
    <row r="131" spans="1:5" ht="15" customHeight="1" x14ac:dyDescent="0.15">
      <c r="A131" s="18"/>
      <c r="E131" s="168"/>
    </row>
    <row r="132" spans="1:5" ht="15" customHeight="1" x14ac:dyDescent="0.15">
      <c r="A132" s="18"/>
      <c r="E132" s="168"/>
    </row>
    <row r="133" spans="1:5" ht="15" customHeight="1" x14ac:dyDescent="0.15">
      <c r="A133" s="18"/>
      <c r="E133" s="168"/>
    </row>
    <row r="134" spans="1:5" ht="15" customHeight="1" x14ac:dyDescent="0.15">
      <c r="A134" s="18"/>
      <c r="E134" s="168"/>
    </row>
    <row r="135" spans="1:5" ht="15" customHeight="1" x14ac:dyDescent="0.15">
      <c r="A135" s="18"/>
      <c r="E135" s="168"/>
    </row>
    <row r="136" spans="1:5" ht="15" customHeight="1" x14ac:dyDescent="0.15">
      <c r="A136" s="18"/>
      <c r="E136" s="168"/>
    </row>
    <row r="137" spans="1:5" ht="15" customHeight="1" x14ac:dyDescent="0.15">
      <c r="A137" s="18"/>
      <c r="E137" s="168"/>
    </row>
    <row r="138" spans="1:5" ht="15" customHeight="1" x14ac:dyDescent="0.15">
      <c r="A138" s="18"/>
      <c r="E138" s="168"/>
    </row>
    <row r="139" spans="1:5" ht="15" customHeight="1" x14ac:dyDescent="0.15">
      <c r="A139" s="18"/>
      <c r="E139" s="168"/>
    </row>
    <row r="140" spans="1:5" ht="15" customHeight="1" x14ac:dyDescent="0.15">
      <c r="A140" s="18"/>
      <c r="E140" s="168"/>
    </row>
    <row r="141" spans="1:5" ht="15" customHeight="1" x14ac:dyDescent="0.15">
      <c r="A141" s="18"/>
      <c r="E141" s="168"/>
    </row>
    <row r="142" spans="1:5" ht="15" customHeight="1" x14ac:dyDescent="0.15">
      <c r="A142" s="18"/>
      <c r="E142" s="168"/>
    </row>
    <row r="143" spans="1:5" ht="15" customHeight="1" x14ac:dyDescent="0.15">
      <c r="A143" s="18"/>
      <c r="E143" s="168"/>
    </row>
    <row r="144" spans="1:5" ht="15" customHeight="1" x14ac:dyDescent="0.15">
      <c r="A144" s="18"/>
      <c r="E144" s="168"/>
    </row>
    <row r="145" spans="1:5" ht="15" customHeight="1" x14ac:dyDescent="0.15">
      <c r="A145" s="18"/>
      <c r="E145" s="168"/>
    </row>
    <row r="146" spans="1:5" ht="15" customHeight="1" x14ac:dyDescent="0.15">
      <c r="A146" s="18"/>
      <c r="E146" s="168"/>
    </row>
    <row r="147" spans="1:5" ht="15" customHeight="1" x14ac:dyDescent="0.15">
      <c r="A147" s="18"/>
      <c r="E147" s="168"/>
    </row>
    <row r="148" spans="1:5" ht="15" customHeight="1" x14ac:dyDescent="0.15">
      <c r="A148" s="18"/>
      <c r="E148" s="168"/>
    </row>
    <row r="149" spans="1:5" ht="15" customHeight="1" x14ac:dyDescent="0.15">
      <c r="A149" s="18"/>
      <c r="E149" s="168"/>
    </row>
    <row r="150" spans="1:5" ht="15" customHeight="1" x14ac:dyDescent="0.15">
      <c r="A150" s="18"/>
      <c r="E150" s="168"/>
    </row>
    <row r="151" spans="1:5" ht="15" customHeight="1" x14ac:dyDescent="0.15">
      <c r="A151" s="18"/>
      <c r="E151" s="168"/>
    </row>
    <row r="152" spans="1:5" ht="15" customHeight="1" x14ac:dyDescent="0.15">
      <c r="A152" s="18"/>
      <c r="E152" s="168"/>
    </row>
    <row r="153" spans="1:5" ht="15" customHeight="1" x14ac:dyDescent="0.15">
      <c r="A153" s="18"/>
      <c r="E153" s="168"/>
    </row>
    <row r="154" spans="1:5" ht="15" customHeight="1" x14ac:dyDescent="0.15">
      <c r="A154" s="18"/>
      <c r="E154" s="168"/>
    </row>
    <row r="155" spans="1:5" ht="15" customHeight="1" x14ac:dyDescent="0.15">
      <c r="A155" s="18"/>
      <c r="E155" s="168"/>
    </row>
    <row r="156" spans="1:5" ht="15" customHeight="1" x14ac:dyDescent="0.15">
      <c r="A156" s="18"/>
      <c r="E156" s="168"/>
    </row>
    <row r="157" spans="1:5" ht="15" customHeight="1" x14ac:dyDescent="0.15">
      <c r="A157" s="18"/>
      <c r="E157" s="168"/>
    </row>
    <row r="158" spans="1:5" ht="15" customHeight="1" x14ac:dyDescent="0.15">
      <c r="A158" s="18"/>
      <c r="E158" s="168"/>
    </row>
    <row r="159" spans="1:5" ht="15" customHeight="1" x14ac:dyDescent="0.15">
      <c r="A159" s="18"/>
      <c r="E159" s="168"/>
    </row>
    <row r="160" spans="1:5" ht="15" customHeight="1" x14ac:dyDescent="0.15">
      <c r="A160" s="18"/>
      <c r="E160" s="168"/>
    </row>
    <row r="161" spans="1:5" ht="15" customHeight="1" x14ac:dyDescent="0.15">
      <c r="A161" s="18"/>
      <c r="E161" s="168"/>
    </row>
    <row r="162" spans="1:5" ht="15" customHeight="1" x14ac:dyDescent="0.15">
      <c r="A162" s="18"/>
      <c r="E162" s="168"/>
    </row>
    <row r="163" spans="1:5" ht="15" customHeight="1" x14ac:dyDescent="0.15">
      <c r="A163" s="18"/>
      <c r="E163" s="168"/>
    </row>
    <row r="164" spans="1:5" ht="15" customHeight="1" x14ac:dyDescent="0.15">
      <c r="A164" s="18"/>
      <c r="E164" s="168"/>
    </row>
    <row r="165" spans="1:5" ht="15" customHeight="1" x14ac:dyDescent="0.15">
      <c r="A165" s="18"/>
      <c r="E165" s="168"/>
    </row>
    <row r="166" spans="1:5" ht="15" customHeight="1" x14ac:dyDescent="0.15">
      <c r="A166" s="18"/>
      <c r="E166" s="168"/>
    </row>
    <row r="167" spans="1:5" ht="15" customHeight="1" x14ac:dyDescent="0.15">
      <c r="A167" s="18"/>
      <c r="E167" s="168"/>
    </row>
    <row r="168" spans="1:5" ht="15" customHeight="1" x14ac:dyDescent="0.15">
      <c r="A168" s="18"/>
      <c r="E168" s="168"/>
    </row>
    <row r="169" spans="1:5" ht="15" customHeight="1" x14ac:dyDescent="0.15">
      <c r="A169" s="18"/>
      <c r="E169" s="168"/>
    </row>
    <row r="170" spans="1:5" ht="15" customHeight="1" x14ac:dyDescent="0.15">
      <c r="A170" s="18"/>
      <c r="E170" s="168"/>
    </row>
    <row r="171" spans="1:5" ht="15" customHeight="1" x14ac:dyDescent="0.15">
      <c r="A171" s="18"/>
      <c r="E171" s="168"/>
    </row>
    <row r="172" spans="1:5" ht="15" customHeight="1" x14ac:dyDescent="0.15">
      <c r="A172" s="18"/>
      <c r="E172" s="168"/>
    </row>
    <row r="173" spans="1:5" ht="15" customHeight="1" x14ac:dyDescent="0.15">
      <c r="A173" s="18"/>
      <c r="E173" s="168"/>
    </row>
    <row r="174" spans="1:5" ht="15" customHeight="1" x14ac:dyDescent="0.15">
      <c r="A174" s="18"/>
      <c r="E174" s="168"/>
    </row>
    <row r="175" spans="1:5" ht="15" customHeight="1" x14ac:dyDescent="0.15">
      <c r="A175" s="18"/>
      <c r="E175" s="168"/>
    </row>
    <row r="176" spans="1:5" ht="15" customHeight="1" x14ac:dyDescent="0.15">
      <c r="A176" s="18"/>
      <c r="E176" s="168"/>
    </row>
    <row r="177" spans="1:5" ht="15" customHeight="1" x14ac:dyDescent="0.15">
      <c r="A177" s="18"/>
      <c r="E177" s="168"/>
    </row>
    <row r="178" spans="1:5" ht="15" customHeight="1" x14ac:dyDescent="0.15">
      <c r="A178" s="18"/>
      <c r="E178" s="168"/>
    </row>
    <row r="179" spans="1:5" ht="15" customHeight="1" x14ac:dyDescent="0.15">
      <c r="A179" s="18"/>
      <c r="E179" s="168"/>
    </row>
    <row r="180" spans="1:5" ht="15" customHeight="1" x14ac:dyDescent="0.15">
      <c r="A180" s="18"/>
      <c r="E180" s="168"/>
    </row>
    <row r="181" spans="1:5" ht="15" customHeight="1" x14ac:dyDescent="0.15">
      <c r="A181" s="18"/>
      <c r="E181" s="168"/>
    </row>
    <row r="182" spans="1:5" ht="15" customHeight="1" x14ac:dyDescent="0.15">
      <c r="A182" s="18"/>
      <c r="E182" s="168"/>
    </row>
    <row r="183" spans="1:5" ht="15" customHeight="1" x14ac:dyDescent="0.15">
      <c r="A183" s="18"/>
      <c r="E183" s="168"/>
    </row>
    <row r="184" spans="1:5" ht="15" customHeight="1" x14ac:dyDescent="0.15">
      <c r="A184" s="18"/>
    </row>
    <row r="185" spans="1:5" ht="15" customHeight="1" x14ac:dyDescent="0.15">
      <c r="A185" s="18"/>
    </row>
    <row r="186" spans="1:5" ht="15" customHeight="1" x14ac:dyDescent="0.15">
      <c r="A186" s="18"/>
    </row>
    <row r="187" spans="1:5" ht="15" customHeight="1" x14ac:dyDescent="0.15">
      <c r="A187" s="18"/>
    </row>
    <row r="188" spans="1:5" ht="15" customHeight="1" x14ac:dyDescent="0.15">
      <c r="A188" s="18"/>
    </row>
    <row r="189" spans="1:5" ht="15" customHeight="1" x14ac:dyDescent="0.15">
      <c r="A189" s="18"/>
    </row>
    <row r="190" spans="1:5" ht="15" customHeight="1" x14ac:dyDescent="0.15">
      <c r="A190" s="18"/>
    </row>
    <row r="191" spans="1:5" ht="15" customHeight="1" x14ac:dyDescent="0.15">
      <c r="A191" s="18"/>
    </row>
    <row r="192" spans="1:5" ht="15" customHeight="1" x14ac:dyDescent="0.15">
      <c r="A192" s="18"/>
    </row>
    <row r="193" spans="1:1" ht="15" customHeight="1" x14ac:dyDescent="0.15">
      <c r="A193" s="18"/>
    </row>
    <row r="194" spans="1:1" ht="15" customHeight="1" x14ac:dyDescent="0.15">
      <c r="A194" s="18"/>
    </row>
    <row r="195" spans="1:1" ht="15" customHeight="1" x14ac:dyDescent="0.15">
      <c r="A195" s="18"/>
    </row>
    <row r="196" spans="1:1" ht="15" customHeight="1" x14ac:dyDescent="0.15">
      <c r="A196" s="18"/>
    </row>
    <row r="197" spans="1:1" ht="15" customHeight="1" x14ac:dyDescent="0.15">
      <c r="A197" s="18"/>
    </row>
    <row r="198" spans="1:1" ht="15" customHeight="1" x14ac:dyDescent="0.15">
      <c r="A198" s="18"/>
    </row>
    <row r="199" spans="1:1" ht="15" customHeight="1" x14ac:dyDescent="0.15">
      <c r="A199" s="18"/>
    </row>
    <row r="200" spans="1:1" ht="15" customHeight="1" x14ac:dyDescent="0.15">
      <c r="A200" s="18"/>
    </row>
    <row r="201" spans="1:1" ht="15" customHeight="1" x14ac:dyDescent="0.15">
      <c r="A201" s="18"/>
    </row>
    <row r="202" spans="1:1" ht="15" customHeight="1" x14ac:dyDescent="0.15">
      <c r="A202" s="18"/>
    </row>
    <row r="203" spans="1:1" ht="15" customHeight="1" x14ac:dyDescent="0.15">
      <c r="A203" s="18"/>
    </row>
    <row r="204" spans="1:1" ht="15" customHeight="1" x14ac:dyDescent="0.15">
      <c r="A204" s="18"/>
    </row>
    <row r="205" spans="1:1" ht="15" customHeight="1" x14ac:dyDescent="0.15">
      <c r="A205" s="18"/>
    </row>
    <row r="206" spans="1:1" ht="15" customHeight="1" x14ac:dyDescent="0.15">
      <c r="A206" s="18"/>
    </row>
    <row r="207" spans="1:1" ht="15" customHeight="1" x14ac:dyDescent="0.15">
      <c r="A207" s="18"/>
    </row>
    <row r="208" spans="1:1" ht="15" customHeight="1" x14ac:dyDescent="0.15">
      <c r="A208" s="18"/>
    </row>
    <row r="209" spans="1:1" ht="15" customHeight="1" x14ac:dyDescent="0.15">
      <c r="A209" s="18"/>
    </row>
    <row r="210" spans="1:1" ht="15" customHeight="1" x14ac:dyDescent="0.15">
      <c r="A210" s="18"/>
    </row>
    <row r="211" spans="1:1" ht="15" customHeight="1" x14ac:dyDescent="0.15">
      <c r="A211" s="18"/>
    </row>
    <row r="212" spans="1:1" ht="15" customHeight="1" x14ac:dyDescent="0.15">
      <c r="A212" s="18"/>
    </row>
    <row r="213" spans="1:1" ht="15" customHeight="1" x14ac:dyDescent="0.15">
      <c r="A213" s="18"/>
    </row>
    <row r="214" spans="1:1" ht="15" customHeight="1" x14ac:dyDescent="0.15">
      <c r="A214" s="18"/>
    </row>
    <row r="215" spans="1:1" ht="15" customHeight="1" x14ac:dyDescent="0.15">
      <c r="A215" s="18"/>
    </row>
    <row r="216" spans="1:1" ht="15" customHeight="1" x14ac:dyDescent="0.15">
      <c r="A216" s="18"/>
    </row>
    <row r="217" spans="1:1" ht="15" customHeight="1" x14ac:dyDescent="0.15">
      <c r="A217" s="18"/>
    </row>
    <row r="218" spans="1:1" ht="15" customHeight="1" x14ac:dyDescent="0.15">
      <c r="A218" s="18"/>
    </row>
    <row r="219" spans="1:1" ht="15" customHeight="1" x14ac:dyDescent="0.15">
      <c r="A219" s="18"/>
    </row>
    <row r="220" spans="1:1" ht="15" customHeight="1" x14ac:dyDescent="0.15">
      <c r="A220" s="18"/>
    </row>
    <row r="221" spans="1:1" ht="15" customHeight="1" x14ac:dyDescent="0.15">
      <c r="A221" s="18"/>
    </row>
    <row r="222" spans="1:1" ht="15" customHeight="1" x14ac:dyDescent="0.15">
      <c r="A222" s="18"/>
    </row>
    <row r="223" spans="1:1" ht="15" customHeight="1" x14ac:dyDescent="0.15">
      <c r="A223" s="18"/>
    </row>
    <row r="224" spans="1:1" ht="15" customHeight="1" x14ac:dyDescent="0.15">
      <c r="A224" s="18"/>
    </row>
    <row r="225" spans="1:1" ht="15" customHeight="1" x14ac:dyDescent="0.15">
      <c r="A225" s="18"/>
    </row>
    <row r="226" spans="1:1" ht="15" customHeight="1" x14ac:dyDescent="0.15">
      <c r="A226" s="18"/>
    </row>
    <row r="227" spans="1:1" ht="15" customHeight="1" x14ac:dyDescent="0.15">
      <c r="A227" s="18"/>
    </row>
    <row r="228" spans="1:1" ht="15" customHeight="1" x14ac:dyDescent="0.15">
      <c r="A228" s="18"/>
    </row>
    <row r="229" spans="1:1" ht="15" customHeight="1" x14ac:dyDescent="0.15">
      <c r="A229" s="18"/>
    </row>
    <row r="230" spans="1:1" ht="15" customHeight="1" x14ac:dyDescent="0.15">
      <c r="A230" s="18"/>
    </row>
    <row r="231" spans="1:1" ht="15" customHeight="1" x14ac:dyDescent="0.15">
      <c r="A231" s="18"/>
    </row>
    <row r="232" spans="1:1" ht="15" customHeight="1" x14ac:dyDescent="0.15">
      <c r="A232" s="18"/>
    </row>
    <row r="233" spans="1:1" ht="15" customHeight="1" x14ac:dyDescent="0.15">
      <c r="A233" s="18"/>
    </row>
    <row r="234" spans="1:1" ht="15" customHeight="1" x14ac:dyDescent="0.15">
      <c r="A234" s="18"/>
    </row>
    <row r="235" spans="1:1" ht="15" customHeight="1" x14ac:dyDescent="0.15">
      <c r="A235" s="18"/>
    </row>
    <row r="236" spans="1:1" ht="15" customHeight="1" x14ac:dyDescent="0.15">
      <c r="A236" s="18"/>
    </row>
    <row r="237" spans="1:1" ht="15" customHeight="1" x14ac:dyDescent="0.15">
      <c r="A237" s="18"/>
    </row>
    <row r="238" spans="1:1" ht="15" customHeight="1" x14ac:dyDescent="0.15">
      <c r="A238" s="18"/>
    </row>
    <row r="239" spans="1:1" ht="15" customHeight="1" x14ac:dyDescent="0.15">
      <c r="A239" s="18"/>
    </row>
    <row r="240" spans="1:1" ht="15" customHeight="1" x14ac:dyDescent="0.15">
      <c r="A240" s="18"/>
    </row>
    <row r="241" spans="1:1" ht="15" customHeight="1" x14ac:dyDescent="0.15">
      <c r="A241" s="18"/>
    </row>
    <row r="242" spans="1:1" ht="15" customHeight="1" x14ac:dyDescent="0.15">
      <c r="A242" s="18"/>
    </row>
    <row r="243" spans="1:1" ht="15" customHeight="1" x14ac:dyDescent="0.15">
      <c r="A243" s="18"/>
    </row>
    <row r="244" spans="1:1" ht="15" customHeight="1" x14ac:dyDescent="0.15">
      <c r="A244" s="18"/>
    </row>
    <row r="245" spans="1:1" ht="15" customHeight="1" x14ac:dyDescent="0.15">
      <c r="A245" s="18"/>
    </row>
    <row r="246" spans="1:1" ht="15" customHeight="1" x14ac:dyDescent="0.15">
      <c r="A246" s="18"/>
    </row>
    <row r="247" spans="1:1" ht="15" customHeight="1" x14ac:dyDescent="0.15">
      <c r="A247" s="18"/>
    </row>
    <row r="248" spans="1:1" ht="15" customHeight="1" x14ac:dyDescent="0.15">
      <c r="A248" s="18"/>
    </row>
    <row r="249" spans="1:1" ht="15" customHeight="1" x14ac:dyDescent="0.15">
      <c r="A249" s="18"/>
    </row>
    <row r="250" spans="1:1" ht="15" customHeight="1" x14ac:dyDescent="0.15">
      <c r="A250" s="18"/>
    </row>
    <row r="251" spans="1:1" ht="15" customHeight="1" x14ac:dyDescent="0.15">
      <c r="A251" s="18"/>
    </row>
    <row r="252" spans="1:1" ht="15" customHeight="1" x14ac:dyDescent="0.15">
      <c r="A252" s="18"/>
    </row>
    <row r="253" spans="1:1" ht="15" customHeight="1" x14ac:dyDescent="0.15">
      <c r="A253" s="18"/>
    </row>
    <row r="254" spans="1:1" ht="15" customHeight="1" x14ac:dyDescent="0.15">
      <c r="A254" s="18"/>
    </row>
    <row r="255" spans="1:1" ht="15" customHeight="1" x14ac:dyDescent="0.15">
      <c r="A255" s="18"/>
    </row>
    <row r="256" spans="1:1" ht="15" customHeight="1" x14ac:dyDescent="0.15">
      <c r="A256" s="18"/>
    </row>
    <row r="257" spans="1:1" ht="15" customHeight="1" x14ac:dyDescent="0.15">
      <c r="A257" s="18"/>
    </row>
    <row r="258" spans="1:1" ht="15" customHeight="1" x14ac:dyDescent="0.15">
      <c r="A258" s="18"/>
    </row>
    <row r="259" spans="1:1" ht="15" customHeight="1" x14ac:dyDescent="0.15">
      <c r="A259" s="18"/>
    </row>
    <row r="260" spans="1:1" ht="15" customHeight="1" x14ac:dyDescent="0.15">
      <c r="A260" s="18"/>
    </row>
    <row r="261" spans="1:1" ht="15" customHeight="1" x14ac:dyDescent="0.15">
      <c r="A261" s="18"/>
    </row>
    <row r="262" spans="1:1" ht="15" customHeight="1" x14ac:dyDescent="0.15">
      <c r="A262" s="18"/>
    </row>
    <row r="263" spans="1:1" ht="15" customHeight="1" x14ac:dyDescent="0.15">
      <c r="A263" s="18"/>
    </row>
    <row r="264" spans="1:1" ht="15" customHeight="1" x14ac:dyDescent="0.15">
      <c r="A264" s="18"/>
    </row>
    <row r="265" spans="1:1" ht="15" customHeight="1" x14ac:dyDescent="0.15">
      <c r="A265" s="18"/>
    </row>
    <row r="266" spans="1:1" ht="15" customHeight="1" x14ac:dyDescent="0.15">
      <c r="A266" s="18"/>
    </row>
    <row r="267" spans="1:1" ht="15" customHeight="1" x14ac:dyDescent="0.15">
      <c r="A267" s="18"/>
    </row>
    <row r="268" spans="1:1" ht="15" customHeight="1" x14ac:dyDescent="0.15">
      <c r="A268" s="18"/>
    </row>
    <row r="269" spans="1:1" ht="15" customHeight="1" x14ac:dyDescent="0.15">
      <c r="A269" s="18"/>
    </row>
    <row r="270" spans="1:1" ht="15" customHeight="1" x14ac:dyDescent="0.15">
      <c r="A270" s="18"/>
    </row>
    <row r="271" spans="1:1" ht="15" customHeight="1" x14ac:dyDescent="0.15">
      <c r="A271" s="18"/>
    </row>
    <row r="272" spans="1:1" ht="15" customHeight="1" x14ac:dyDescent="0.15">
      <c r="A272" s="18"/>
    </row>
    <row r="273" spans="1:1" ht="15" customHeight="1" x14ac:dyDescent="0.15">
      <c r="A273" s="18"/>
    </row>
    <row r="274" spans="1:1" ht="15" customHeight="1" x14ac:dyDescent="0.15">
      <c r="A274" s="18"/>
    </row>
    <row r="275" spans="1:1" ht="15" customHeight="1" x14ac:dyDescent="0.15">
      <c r="A275" s="18"/>
    </row>
    <row r="276" spans="1:1" ht="15" customHeight="1" x14ac:dyDescent="0.15">
      <c r="A276" s="18"/>
    </row>
    <row r="277" spans="1:1" ht="15" customHeight="1" x14ac:dyDescent="0.15">
      <c r="A277" s="18"/>
    </row>
    <row r="278" spans="1:1" ht="15" customHeight="1" x14ac:dyDescent="0.15">
      <c r="A278" s="18"/>
    </row>
    <row r="279" spans="1:1" ht="15" customHeight="1" x14ac:dyDescent="0.15">
      <c r="A279" s="18"/>
    </row>
    <row r="280" spans="1:1" ht="15" customHeight="1" x14ac:dyDescent="0.15">
      <c r="A280" s="18"/>
    </row>
    <row r="281" spans="1:1" ht="15" customHeight="1" x14ac:dyDescent="0.15">
      <c r="A281" s="18"/>
    </row>
    <row r="282" spans="1:1" ht="15" customHeight="1" x14ac:dyDescent="0.15">
      <c r="A282" s="18"/>
    </row>
    <row r="283" spans="1:1" ht="15" customHeight="1" x14ac:dyDescent="0.15">
      <c r="A283" s="18"/>
    </row>
    <row r="284" spans="1:1" ht="15" customHeight="1" x14ac:dyDescent="0.15">
      <c r="A284" s="18"/>
    </row>
    <row r="285" spans="1:1" ht="15" customHeight="1" x14ac:dyDescent="0.15">
      <c r="A285" s="18"/>
    </row>
    <row r="286" spans="1:1" ht="15" customHeight="1" x14ac:dyDescent="0.15">
      <c r="A286" s="18"/>
    </row>
    <row r="287" spans="1:1" ht="15" customHeight="1" x14ac:dyDescent="0.15">
      <c r="A287" s="18"/>
    </row>
    <row r="288" spans="1:1" ht="15" customHeight="1" x14ac:dyDescent="0.15">
      <c r="A288" s="18"/>
    </row>
    <row r="289" spans="1:1" ht="15" customHeight="1" x14ac:dyDescent="0.15">
      <c r="A289" s="18"/>
    </row>
    <row r="290" spans="1:1" ht="15" customHeight="1" x14ac:dyDescent="0.15">
      <c r="A290" s="18"/>
    </row>
    <row r="291" spans="1:1" ht="15" customHeight="1" x14ac:dyDescent="0.15">
      <c r="A291" s="18"/>
    </row>
    <row r="292" spans="1:1" ht="15" customHeight="1" x14ac:dyDescent="0.15">
      <c r="A292" s="18"/>
    </row>
    <row r="293" spans="1:1" ht="15" customHeight="1" x14ac:dyDescent="0.15">
      <c r="A293" s="18"/>
    </row>
    <row r="294" spans="1:1" ht="15" customHeight="1" x14ac:dyDescent="0.15">
      <c r="A294" s="18"/>
    </row>
    <row r="295" spans="1:1" ht="15" customHeight="1" x14ac:dyDescent="0.15">
      <c r="A295" s="18"/>
    </row>
    <row r="296" spans="1:1" ht="15" customHeight="1" x14ac:dyDescent="0.15">
      <c r="A296" s="18"/>
    </row>
    <row r="297" spans="1:1" ht="15" customHeight="1" x14ac:dyDescent="0.15">
      <c r="A297" s="18"/>
    </row>
    <row r="298" spans="1:1" ht="15" customHeight="1" x14ac:dyDescent="0.15">
      <c r="A298" s="18"/>
    </row>
    <row r="299" spans="1:1" ht="15" customHeight="1" x14ac:dyDescent="0.15">
      <c r="A299" s="18"/>
    </row>
    <row r="300" spans="1:1" ht="15" customHeight="1" x14ac:dyDescent="0.15">
      <c r="A300" s="18"/>
    </row>
    <row r="301" spans="1:1" ht="15" customHeight="1" x14ac:dyDescent="0.15">
      <c r="A301" s="18"/>
    </row>
    <row r="302" spans="1:1" ht="15" customHeight="1" x14ac:dyDescent="0.15">
      <c r="A302" s="18"/>
    </row>
    <row r="303" spans="1:1" ht="15" customHeight="1" x14ac:dyDescent="0.15">
      <c r="A303" s="18"/>
    </row>
    <row r="304" spans="1:1" ht="15" customHeight="1" x14ac:dyDescent="0.15">
      <c r="A304" s="18"/>
    </row>
    <row r="305" spans="1:1" ht="15" customHeight="1" x14ac:dyDescent="0.15">
      <c r="A305" s="18"/>
    </row>
    <row r="306" spans="1:1" ht="15" customHeight="1" x14ac:dyDescent="0.15">
      <c r="A306" s="18"/>
    </row>
    <row r="307" spans="1:1" ht="15" customHeight="1" x14ac:dyDescent="0.15">
      <c r="A307" s="18"/>
    </row>
    <row r="308" spans="1:1" ht="15" customHeight="1" x14ac:dyDescent="0.15">
      <c r="A308" s="18"/>
    </row>
    <row r="309" spans="1:1" ht="15" customHeight="1" x14ac:dyDescent="0.15">
      <c r="A309" s="18"/>
    </row>
    <row r="310" spans="1:1" ht="15" customHeight="1" x14ac:dyDescent="0.15">
      <c r="A310" s="18"/>
    </row>
    <row r="311" spans="1:1" ht="15" customHeight="1" x14ac:dyDescent="0.15">
      <c r="A311" s="18"/>
    </row>
    <row r="312" spans="1:1" ht="15" customHeight="1" x14ac:dyDescent="0.15">
      <c r="A312" s="18"/>
    </row>
    <row r="313" spans="1:1" ht="15" customHeight="1" x14ac:dyDescent="0.15">
      <c r="A313" s="18"/>
    </row>
    <row r="314" spans="1:1" ht="15" customHeight="1" x14ac:dyDescent="0.15">
      <c r="A314" s="18"/>
    </row>
    <row r="315" spans="1:1" ht="15" customHeight="1" x14ac:dyDescent="0.15">
      <c r="A315" s="18"/>
    </row>
    <row r="316" spans="1:1" ht="15" customHeight="1" x14ac:dyDescent="0.15">
      <c r="A316" s="18"/>
    </row>
    <row r="317" spans="1:1" ht="15" customHeight="1" x14ac:dyDescent="0.15">
      <c r="A317" s="18"/>
    </row>
    <row r="318" spans="1:1" ht="15" customHeight="1" x14ac:dyDescent="0.15">
      <c r="A318" s="18"/>
    </row>
    <row r="319" spans="1:1" ht="15" customHeight="1" x14ac:dyDescent="0.15">
      <c r="A319" s="18"/>
    </row>
    <row r="320" spans="1:1" ht="15" customHeight="1" x14ac:dyDescent="0.15">
      <c r="A320" s="18"/>
    </row>
    <row r="321" spans="1:1" ht="15" customHeight="1" x14ac:dyDescent="0.15">
      <c r="A321" s="18"/>
    </row>
    <row r="322" spans="1:1" ht="15" customHeight="1" x14ac:dyDescent="0.15">
      <c r="A322" s="18"/>
    </row>
    <row r="323" spans="1:1" ht="15" customHeight="1" x14ac:dyDescent="0.15">
      <c r="A323" s="18"/>
    </row>
    <row r="324" spans="1:1" ht="15" customHeight="1" x14ac:dyDescent="0.15">
      <c r="A324" s="18"/>
    </row>
    <row r="325" spans="1:1" ht="15" customHeight="1" x14ac:dyDescent="0.15">
      <c r="A325" s="18"/>
    </row>
    <row r="326" spans="1:1" ht="15" customHeight="1" x14ac:dyDescent="0.15">
      <c r="A326" s="18"/>
    </row>
    <row r="327" spans="1:1" ht="15" customHeight="1" x14ac:dyDescent="0.15">
      <c r="A327" s="18"/>
    </row>
    <row r="328" spans="1:1" ht="15" customHeight="1" x14ac:dyDescent="0.15">
      <c r="A328" s="18"/>
    </row>
    <row r="329" spans="1:1" ht="15" customHeight="1" x14ac:dyDescent="0.15">
      <c r="A329" s="18"/>
    </row>
    <row r="330" spans="1:1" ht="15" customHeight="1" x14ac:dyDescent="0.15">
      <c r="A330" s="18"/>
    </row>
    <row r="331" spans="1:1" ht="15" customHeight="1" x14ac:dyDescent="0.15">
      <c r="A331" s="18"/>
    </row>
    <row r="332" spans="1:1" ht="15" customHeight="1" x14ac:dyDescent="0.15">
      <c r="A332" s="18"/>
    </row>
    <row r="333" spans="1:1" ht="15" customHeight="1" x14ac:dyDescent="0.15">
      <c r="A333" s="18"/>
    </row>
    <row r="334" spans="1:1" ht="15" customHeight="1" x14ac:dyDescent="0.15">
      <c r="A334" s="18"/>
    </row>
    <row r="335" spans="1:1" ht="15" customHeight="1" x14ac:dyDescent="0.15">
      <c r="A335" s="18"/>
    </row>
    <row r="336" spans="1:1" ht="15" customHeight="1" x14ac:dyDescent="0.15">
      <c r="A336" s="18"/>
    </row>
    <row r="337" spans="1:1" ht="15" customHeight="1" x14ac:dyDescent="0.15">
      <c r="A337" s="18"/>
    </row>
    <row r="338" spans="1:1" ht="15" customHeight="1" x14ac:dyDescent="0.15">
      <c r="A338" s="18"/>
    </row>
    <row r="339" spans="1:1" ht="15" customHeight="1" x14ac:dyDescent="0.15">
      <c r="A339" s="18"/>
    </row>
    <row r="340" spans="1:1" ht="15" customHeight="1" x14ac:dyDescent="0.15">
      <c r="A340" s="18"/>
    </row>
    <row r="341" spans="1:1" ht="15" customHeight="1" x14ac:dyDescent="0.15">
      <c r="A341" s="18"/>
    </row>
    <row r="342" spans="1:1" ht="15" customHeight="1" x14ac:dyDescent="0.15">
      <c r="A342" s="18"/>
    </row>
    <row r="343" spans="1:1" ht="15" customHeight="1" x14ac:dyDescent="0.15">
      <c r="A343" s="18"/>
    </row>
    <row r="344" spans="1:1" ht="15" customHeight="1" x14ac:dyDescent="0.15">
      <c r="A344" s="18"/>
    </row>
    <row r="345" spans="1:1" ht="15" customHeight="1" x14ac:dyDescent="0.15">
      <c r="A345" s="18"/>
    </row>
    <row r="346" spans="1:1" ht="15" customHeight="1" x14ac:dyDescent="0.15">
      <c r="A346" s="18"/>
    </row>
    <row r="347" spans="1:1" ht="15" customHeight="1" x14ac:dyDescent="0.15">
      <c r="A347" s="18"/>
    </row>
    <row r="348" spans="1:1" ht="15" customHeight="1" x14ac:dyDescent="0.15">
      <c r="A348" s="18"/>
    </row>
    <row r="349" spans="1:1" ht="15" customHeight="1" x14ac:dyDescent="0.15">
      <c r="A349" s="18"/>
    </row>
    <row r="350" spans="1:1" ht="15" customHeight="1" x14ac:dyDescent="0.15">
      <c r="A350" s="18"/>
    </row>
    <row r="351" spans="1:1" ht="15" customHeight="1" x14ac:dyDescent="0.15">
      <c r="A351" s="18"/>
    </row>
    <row r="352" spans="1:1" ht="15" customHeight="1" x14ac:dyDescent="0.15">
      <c r="A352" s="18"/>
    </row>
    <row r="353" spans="1:1" ht="15" customHeight="1" x14ac:dyDescent="0.15">
      <c r="A353" s="18"/>
    </row>
    <row r="354" spans="1:1" ht="15" customHeight="1" x14ac:dyDescent="0.15">
      <c r="A354" s="18"/>
    </row>
    <row r="355" spans="1:1" ht="15" customHeight="1" x14ac:dyDescent="0.15">
      <c r="A355" s="18"/>
    </row>
    <row r="356" spans="1:1" ht="15" customHeight="1" x14ac:dyDescent="0.15">
      <c r="A356" s="18"/>
    </row>
    <row r="357" spans="1:1" ht="15" customHeight="1" x14ac:dyDescent="0.15">
      <c r="A357" s="18"/>
    </row>
    <row r="358" spans="1:1" ht="15" customHeight="1" x14ac:dyDescent="0.15">
      <c r="A358" s="18"/>
    </row>
    <row r="359" spans="1:1" ht="15" customHeight="1" x14ac:dyDescent="0.15">
      <c r="A359" s="18"/>
    </row>
    <row r="360" spans="1:1" ht="15" customHeight="1" x14ac:dyDescent="0.15">
      <c r="A360" s="18"/>
    </row>
    <row r="361" spans="1:1" ht="15" customHeight="1" x14ac:dyDescent="0.15">
      <c r="A361" s="18"/>
    </row>
    <row r="362" spans="1:1" ht="15" customHeight="1" x14ac:dyDescent="0.15">
      <c r="A362" s="18"/>
    </row>
    <row r="363" spans="1:1" ht="15" customHeight="1" x14ac:dyDescent="0.15">
      <c r="A363" s="18"/>
    </row>
    <row r="364" spans="1:1" ht="15" customHeight="1" x14ac:dyDescent="0.15">
      <c r="A364" s="18"/>
    </row>
    <row r="365" spans="1:1" ht="15" customHeight="1" x14ac:dyDescent="0.15">
      <c r="A365" s="18"/>
    </row>
    <row r="366" spans="1:1" ht="15" customHeight="1" x14ac:dyDescent="0.15">
      <c r="A366" s="18"/>
    </row>
    <row r="367" spans="1:1" ht="15" customHeight="1" x14ac:dyDescent="0.15">
      <c r="A367" s="18"/>
    </row>
    <row r="368" spans="1:1" ht="15" customHeight="1" x14ac:dyDescent="0.15">
      <c r="A368" s="18"/>
    </row>
    <row r="369" spans="1:1" ht="15" customHeight="1" x14ac:dyDescent="0.15">
      <c r="A369" s="18"/>
    </row>
    <row r="370" spans="1:1" ht="15" customHeight="1" x14ac:dyDescent="0.15">
      <c r="A370" s="18"/>
    </row>
    <row r="371" spans="1:1" ht="15" customHeight="1" x14ac:dyDescent="0.15">
      <c r="A371" s="18"/>
    </row>
    <row r="372" spans="1:1" ht="15" customHeight="1" x14ac:dyDescent="0.15">
      <c r="A372" s="18"/>
    </row>
    <row r="373" spans="1:1" ht="15" customHeight="1" x14ac:dyDescent="0.15">
      <c r="A373" s="18"/>
    </row>
    <row r="374" spans="1:1" ht="15" customHeight="1" x14ac:dyDescent="0.15">
      <c r="A374" s="18"/>
    </row>
    <row r="375" spans="1:1" ht="15" customHeight="1" x14ac:dyDescent="0.15">
      <c r="A375" s="18"/>
    </row>
    <row r="376" spans="1:1" ht="15" customHeight="1" x14ac:dyDescent="0.15">
      <c r="A376" s="18"/>
    </row>
    <row r="377" spans="1:1" ht="15" customHeight="1" x14ac:dyDescent="0.15">
      <c r="A377" s="18"/>
    </row>
    <row r="378" spans="1:1" ht="15" customHeight="1" x14ac:dyDescent="0.15">
      <c r="A378" s="18"/>
    </row>
    <row r="379" spans="1:1" ht="15" customHeight="1" x14ac:dyDescent="0.15">
      <c r="A379" s="18"/>
    </row>
    <row r="380" spans="1:1" ht="15" customHeight="1" x14ac:dyDescent="0.15">
      <c r="A380" s="18"/>
    </row>
    <row r="381" spans="1:1" ht="15" customHeight="1" x14ac:dyDescent="0.15">
      <c r="A381" s="18"/>
    </row>
    <row r="382" spans="1:1" ht="15" customHeight="1" x14ac:dyDescent="0.15">
      <c r="A382" s="18"/>
    </row>
    <row r="383" spans="1:1" ht="15" customHeight="1" x14ac:dyDescent="0.15">
      <c r="A383" s="18"/>
    </row>
    <row r="384" spans="1:1" ht="15" customHeight="1" x14ac:dyDescent="0.15">
      <c r="A384" s="18"/>
    </row>
    <row r="385" spans="1:1" ht="15" customHeight="1" x14ac:dyDescent="0.15">
      <c r="A385" s="18"/>
    </row>
    <row r="386" spans="1:1" ht="15" customHeight="1" x14ac:dyDescent="0.15">
      <c r="A386" s="18"/>
    </row>
    <row r="387" spans="1:1" ht="15" customHeight="1" x14ac:dyDescent="0.15">
      <c r="A387" s="18"/>
    </row>
    <row r="388" spans="1:1" ht="15" customHeight="1" x14ac:dyDescent="0.15">
      <c r="A388" s="18"/>
    </row>
    <row r="389" spans="1:1" ht="15" customHeight="1" x14ac:dyDescent="0.15">
      <c r="A389" s="18"/>
    </row>
    <row r="390" spans="1:1" ht="15" customHeight="1" x14ac:dyDescent="0.15">
      <c r="A390" s="18"/>
    </row>
    <row r="391" spans="1:1" ht="15" customHeight="1" x14ac:dyDescent="0.15">
      <c r="A391" s="18"/>
    </row>
  </sheetData>
  <mergeCells count="1">
    <mergeCell ref="A1:D6"/>
  </mergeCells>
  <phoneticPr fontId="21" type="noConversion"/>
  <conditionalFormatting sqref="D7">
    <cfRule type="duplicateValues" dxfId="16" priority="2"/>
  </conditionalFormatting>
  <conditionalFormatting sqref="C7">
    <cfRule type="duplicateValues" dxfId="15" priority="1"/>
  </conditionalFormatting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XFD9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 x14ac:dyDescent="0.2"/>
  <cols>
    <col min="1" max="1" width="17.125" style="17" customWidth="1"/>
    <col min="2" max="2" width="5.875" style="17" customWidth="1"/>
    <col min="3" max="3" width="6.875" style="17" customWidth="1"/>
    <col min="4" max="4" width="7.125" style="17" customWidth="1"/>
    <col min="5" max="5" width="6.875" style="17" customWidth="1"/>
    <col min="6" max="14" width="5.875" style="17" customWidth="1"/>
    <col min="15" max="15" width="6.125" style="17" customWidth="1"/>
    <col min="16" max="16" width="6.75" style="17" customWidth="1"/>
    <col min="17" max="18" width="6.125" style="17" customWidth="1"/>
    <col min="19" max="19" width="6" style="17" customWidth="1"/>
    <col min="20" max="20" width="6.375" style="17" customWidth="1"/>
    <col min="21" max="21" width="5.5" style="17" customWidth="1"/>
    <col min="22" max="24" width="5" style="17" customWidth="1"/>
    <col min="25" max="25" width="4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187" t="s">
        <v>143</v>
      </c>
      <c r="B1" s="187" t="s">
        <v>101</v>
      </c>
      <c r="C1" s="188" t="str">
        <f>'All expressed genes'!C2</f>
        <v>Test</v>
      </c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</row>
    <row r="2" spans="1:48 16384:16384" x14ac:dyDescent="0.25">
      <c r="A2" s="187"/>
      <c r="B2" s="187"/>
      <c r="C2" s="87" t="s">
        <v>113</v>
      </c>
      <c r="D2" s="87" t="s">
        <v>114</v>
      </c>
      <c r="E2" s="87" t="s">
        <v>115</v>
      </c>
      <c r="F2" s="87" t="s">
        <v>105</v>
      </c>
      <c r="G2" s="87" t="s">
        <v>106</v>
      </c>
      <c r="H2" s="87" t="s">
        <v>107</v>
      </c>
      <c r="I2" s="87" t="s">
        <v>108</v>
      </c>
      <c r="J2" s="87" t="s">
        <v>109</v>
      </c>
      <c r="K2" s="87" t="s">
        <v>110</v>
      </c>
      <c r="L2" s="87" t="s">
        <v>111</v>
      </c>
      <c r="M2" s="87" t="s">
        <v>154</v>
      </c>
      <c r="N2" s="87" t="s">
        <v>155</v>
      </c>
      <c r="O2" s="87" t="s">
        <v>156</v>
      </c>
      <c r="P2" s="87" t="s">
        <v>157</v>
      </c>
      <c r="Q2" s="87" t="s">
        <v>158</v>
      </c>
      <c r="R2" s="87" t="s">
        <v>159</v>
      </c>
      <c r="S2" s="87" t="s">
        <v>160</v>
      </c>
      <c r="T2" s="87" t="s">
        <v>161</v>
      </c>
      <c r="U2" s="87" t="s">
        <v>162</v>
      </c>
      <c r="V2" s="87" t="s">
        <v>163</v>
      </c>
      <c r="W2" s="87" t="s">
        <v>103</v>
      </c>
      <c r="X2" s="87" t="s">
        <v>112</v>
      </c>
      <c r="Y2" s="19"/>
      <c r="XFD2" s="17"/>
    </row>
    <row r="3" spans="1:48 16384:16384" ht="12.75" customHeight="1" x14ac:dyDescent="0.25">
      <c r="A3" s="56" t="str">
        <f>'Transcript table'!C8</f>
        <v>ADAR</v>
      </c>
      <c r="B3" s="56" t="s">
        <v>2</v>
      </c>
      <c r="C3" s="169"/>
      <c r="D3" s="169"/>
      <c r="E3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7">
        <f>IF(ISERROR(AVERAGE('Data pre-processing'!C3:V3)),35,IF(COUNT('Data pre-processing'!C3:V3)&lt;2,"N/A",AVERAGE('Data pre-processing'!C3:V3)))</f>
        <v>35</v>
      </c>
      <c r="X3" s="57" t="str">
        <f>IF(ISERROR(STDEV('Data pre-processing'!C3:V3)),"N/A",STDEV('Data pre-processing'!C3:V3))</f>
        <v>N/A</v>
      </c>
      <c r="Z3" s="58" t="s">
        <v>144</v>
      </c>
      <c r="AA3" s="190" t="s">
        <v>145</v>
      </c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91"/>
      <c r="AS3" s="191"/>
      <c r="AT3" s="192"/>
      <c r="AU3" s="58" t="s">
        <v>103</v>
      </c>
      <c r="AV3" s="58" t="s">
        <v>104</v>
      </c>
      <c r="XFD3" s="17"/>
    </row>
    <row r="4" spans="1:48 16384:16384" ht="12.75" customHeight="1" x14ac:dyDescent="0.2">
      <c r="A4" s="56" t="str">
        <f>'Transcript table'!C9</f>
        <v>ADARB1</v>
      </c>
      <c r="B4" s="45" t="s">
        <v>3</v>
      </c>
      <c r="C4" s="169"/>
      <c r="D4" s="169"/>
      <c r="E4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7">
        <f>IF(ISERROR(AVERAGE('Data pre-processing'!C4:V4)),35,IF(COUNT('Data pre-processing'!C4:V4)&lt;2,"N/A",AVERAGE('Data pre-processing'!C4:V4)))</f>
        <v>35</v>
      </c>
      <c r="X4" s="57" t="str">
        <f>IF(ISERROR(STDEV('Data pre-processing'!C4:V4)),"N/A",STDEV('Data pre-processing'!C4:V4))</f>
        <v>N/A</v>
      </c>
      <c r="Z4" s="58"/>
      <c r="AA4" s="62" t="s">
        <v>113</v>
      </c>
      <c r="AB4" s="62" t="s">
        <v>114</v>
      </c>
      <c r="AC4" s="62" t="s">
        <v>115</v>
      </c>
      <c r="AD4" s="62" t="s">
        <v>105</v>
      </c>
      <c r="AE4" s="62" t="s">
        <v>106</v>
      </c>
      <c r="AF4" s="62" t="s">
        <v>107</v>
      </c>
      <c r="AG4" s="62" t="s">
        <v>108</v>
      </c>
      <c r="AH4" s="62" t="s">
        <v>109</v>
      </c>
      <c r="AI4" s="62" t="s">
        <v>110</v>
      </c>
      <c r="AJ4" s="62" t="s">
        <v>111</v>
      </c>
      <c r="AK4" s="62" t="s">
        <v>154</v>
      </c>
      <c r="AL4" s="62" t="s">
        <v>155</v>
      </c>
      <c r="AM4" s="62" t="s">
        <v>156</v>
      </c>
      <c r="AN4" s="62" t="s">
        <v>157</v>
      </c>
      <c r="AO4" s="62" t="s">
        <v>158</v>
      </c>
      <c r="AP4" s="62" t="s">
        <v>159</v>
      </c>
      <c r="AQ4" s="62" t="s">
        <v>160</v>
      </c>
      <c r="AR4" s="62" t="s">
        <v>161</v>
      </c>
      <c r="AS4" s="62" t="s">
        <v>162</v>
      </c>
      <c r="AT4" s="62" t="s">
        <v>163</v>
      </c>
      <c r="AU4" s="58"/>
      <c r="AV4" s="58"/>
      <c r="XFD4" s="17"/>
    </row>
    <row r="5" spans="1:48 16384:16384" ht="12.75" customHeight="1" x14ac:dyDescent="0.2">
      <c r="A5" s="56" t="str">
        <f>'Transcript table'!C10</f>
        <v>ADARB2</v>
      </c>
      <c r="B5" s="45" t="s">
        <v>4</v>
      </c>
      <c r="C5" s="169"/>
      <c r="D5" s="169"/>
      <c r="E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7">
        <f>IF(ISERROR(AVERAGE('Data pre-processing'!C5:V5)),35,IF(COUNT('Data pre-processing'!C5:V5)&lt;2,"N/A",AVERAGE('Data pre-processing'!C5:V5)))</f>
        <v>35</v>
      </c>
      <c r="X5" s="57" t="str">
        <f>IF(ISERROR(STDEV('Data pre-processing'!C5:V5)),"N/A",STDEV('Data pre-processing'!C5:V5))</f>
        <v>N/A</v>
      </c>
      <c r="Z5" s="46" t="s">
        <v>116</v>
      </c>
      <c r="AA5" s="47" t="str">
        <f t="shared" ref="AA5:AT5" si="0">IF(COUNTIF(C$3:C$98,"&lt;35")=0,"",COUNTIF(C$3:C$98,"&lt;25"))</f>
        <v/>
      </c>
      <c r="AB5" s="47" t="str">
        <f t="shared" si="0"/>
        <v/>
      </c>
      <c r="AC5" s="47" t="str">
        <f t="shared" si="0"/>
        <v/>
      </c>
      <c r="AD5" s="47" t="str">
        <f t="shared" si="0"/>
        <v/>
      </c>
      <c r="AE5" s="47" t="str">
        <f t="shared" si="0"/>
        <v/>
      </c>
      <c r="AF5" s="47" t="str">
        <f t="shared" si="0"/>
        <v/>
      </c>
      <c r="AG5" s="47" t="str">
        <f t="shared" si="0"/>
        <v/>
      </c>
      <c r="AH5" s="47" t="str">
        <f t="shared" si="0"/>
        <v/>
      </c>
      <c r="AI5" s="47" t="str">
        <f t="shared" si="0"/>
        <v/>
      </c>
      <c r="AJ5" s="47" t="str">
        <f t="shared" si="0"/>
        <v/>
      </c>
      <c r="AK5" s="47" t="str">
        <f t="shared" si="0"/>
        <v/>
      </c>
      <c r="AL5" s="47" t="str">
        <f t="shared" si="0"/>
        <v/>
      </c>
      <c r="AM5" s="47" t="str">
        <f t="shared" si="0"/>
        <v/>
      </c>
      <c r="AN5" s="47" t="str">
        <f t="shared" si="0"/>
        <v/>
      </c>
      <c r="AO5" s="47" t="str">
        <f t="shared" si="0"/>
        <v/>
      </c>
      <c r="AP5" s="47" t="str">
        <f t="shared" si="0"/>
        <v/>
      </c>
      <c r="AQ5" s="47" t="str">
        <f t="shared" si="0"/>
        <v/>
      </c>
      <c r="AR5" s="47" t="str">
        <f t="shared" si="0"/>
        <v/>
      </c>
      <c r="AS5" s="47" t="str">
        <f t="shared" si="0"/>
        <v/>
      </c>
      <c r="AT5" s="47" t="str">
        <f t="shared" si="0"/>
        <v/>
      </c>
      <c r="AU5" s="48" t="e">
        <f>AVERAGE(AA5:AT5)</f>
        <v>#DIV/0!</v>
      </c>
      <c r="AV5" s="49" t="e">
        <f>STDEV(AA5:AT5)</f>
        <v>#DIV/0!</v>
      </c>
      <c r="XFD5" s="17"/>
    </row>
    <row r="6" spans="1:48 16384:16384" ht="12.75" customHeight="1" x14ac:dyDescent="0.2">
      <c r="A6" s="56" t="str">
        <f>'Transcript table'!C11</f>
        <v>ADAD1</v>
      </c>
      <c r="B6" s="45" t="s">
        <v>5</v>
      </c>
      <c r="C6" s="169"/>
      <c r="D6" s="169"/>
      <c r="E6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7">
        <f>IF(ISERROR(AVERAGE('Data pre-processing'!C6:V6)),35,IF(COUNT('Data pre-processing'!C6:V6)&lt;2,"N/A",AVERAGE('Data pre-processing'!C6:V6)))</f>
        <v>35</v>
      </c>
      <c r="X6" s="57" t="str">
        <f>IF(ISERROR(STDEV('Data pre-processing'!C6:V6)),"N/A",STDEV('Data pre-processing'!C6:V6))</f>
        <v>N/A</v>
      </c>
      <c r="Z6" s="46" t="s">
        <v>117</v>
      </c>
      <c r="AA6" s="47" t="str">
        <f t="shared" ref="AA6:AT6" si="1">IF(COUNTIF(C$3:C$98,"&lt;35")=0,"",COUNTIF(C$3:C$98,"&lt;30")-AA5)</f>
        <v/>
      </c>
      <c r="AB6" s="47" t="str">
        <f t="shared" si="1"/>
        <v/>
      </c>
      <c r="AC6" s="47" t="str">
        <f t="shared" si="1"/>
        <v/>
      </c>
      <c r="AD6" s="47" t="str">
        <f t="shared" si="1"/>
        <v/>
      </c>
      <c r="AE6" s="47" t="str">
        <f t="shared" si="1"/>
        <v/>
      </c>
      <c r="AF6" s="47" t="str">
        <f t="shared" si="1"/>
        <v/>
      </c>
      <c r="AG6" s="47" t="str">
        <f t="shared" si="1"/>
        <v/>
      </c>
      <c r="AH6" s="47" t="str">
        <f t="shared" si="1"/>
        <v/>
      </c>
      <c r="AI6" s="47" t="str">
        <f t="shared" si="1"/>
        <v/>
      </c>
      <c r="AJ6" s="47" t="str">
        <f t="shared" si="1"/>
        <v/>
      </c>
      <c r="AK6" s="47" t="str">
        <f t="shared" si="1"/>
        <v/>
      </c>
      <c r="AL6" s="47" t="str">
        <f t="shared" si="1"/>
        <v/>
      </c>
      <c r="AM6" s="47" t="str">
        <f t="shared" si="1"/>
        <v/>
      </c>
      <c r="AN6" s="47" t="str">
        <f t="shared" si="1"/>
        <v/>
      </c>
      <c r="AO6" s="47" t="str">
        <f t="shared" si="1"/>
        <v/>
      </c>
      <c r="AP6" s="47" t="str">
        <f t="shared" si="1"/>
        <v/>
      </c>
      <c r="AQ6" s="47" t="str">
        <f t="shared" si="1"/>
        <v/>
      </c>
      <c r="AR6" s="47" t="str">
        <f t="shared" si="1"/>
        <v/>
      </c>
      <c r="AS6" s="47" t="str">
        <f t="shared" si="1"/>
        <v/>
      </c>
      <c r="AT6" s="47" t="str">
        <f t="shared" si="1"/>
        <v/>
      </c>
      <c r="AU6" s="48" t="e">
        <f>AVERAGE(AA6:AT6)</f>
        <v>#DIV/0!</v>
      </c>
      <c r="AV6" s="49" t="e">
        <f>STDEV(AA6:AT6)</f>
        <v>#DIV/0!</v>
      </c>
      <c r="XFD6" s="17"/>
    </row>
    <row r="7" spans="1:48 16384:16384" ht="14.25" customHeight="1" x14ac:dyDescent="0.2">
      <c r="A7" s="56" t="str">
        <f>'Transcript table'!C12</f>
        <v>ADAD2</v>
      </c>
      <c r="B7" s="45" t="s">
        <v>6</v>
      </c>
      <c r="C7" s="169"/>
      <c r="D7" s="169"/>
      <c r="E7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7">
        <f>IF(ISERROR(AVERAGE('Data pre-processing'!C7:V7)),35,IF(COUNT('Data pre-processing'!C7:V7)&lt;2,"N/A",AVERAGE('Data pre-processing'!C7:V7)))</f>
        <v>35</v>
      </c>
      <c r="X7" s="57" t="str">
        <f>IF(ISERROR(STDEV('Data pre-processing'!C7:V7)),"N/A",STDEV('Data pre-processing'!C7:V7))</f>
        <v>N/A</v>
      </c>
      <c r="Z7" s="46" t="s">
        <v>118</v>
      </c>
      <c r="AA7" s="47" t="str">
        <f t="shared" ref="AA7:AT7" si="2">IF(COUNTIF(C$3:C$98,"&lt;35")=0,"",COUNTIF(C$3:C$98,"&lt;35")-SUM(AA5:AA6))</f>
        <v/>
      </c>
      <c r="AB7" s="47" t="str">
        <f t="shared" si="2"/>
        <v/>
      </c>
      <c r="AC7" s="47" t="str">
        <f t="shared" si="2"/>
        <v/>
      </c>
      <c r="AD7" s="47" t="str">
        <f t="shared" si="2"/>
        <v/>
      </c>
      <c r="AE7" s="47" t="str">
        <f t="shared" si="2"/>
        <v/>
      </c>
      <c r="AF7" s="47" t="str">
        <f t="shared" si="2"/>
        <v/>
      </c>
      <c r="AG7" s="47" t="str">
        <f t="shared" si="2"/>
        <v/>
      </c>
      <c r="AH7" s="47" t="str">
        <f t="shared" si="2"/>
        <v/>
      </c>
      <c r="AI7" s="47" t="str">
        <f t="shared" si="2"/>
        <v/>
      </c>
      <c r="AJ7" s="47" t="str">
        <f t="shared" si="2"/>
        <v/>
      </c>
      <c r="AK7" s="47" t="str">
        <f t="shared" si="2"/>
        <v/>
      </c>
      <c r="AL7" s="47" t="str">
        <f t="shared" si="2"/>
        <v/>
      </c>
      <c r="AM7" s="47" t="str">
        <f t="shared" si="2"/>
        <v/>
      </c>
      <c r="AN7" s="47" t="str">
        <f t="shared" si="2"/>
        <v/>
      </c>
      <c r="AO7" s="47" t="str">
        <f t="shared" si="2"/>
        <v/>
      </c>
      <c r="AP7" s="47" t="str">
        <f t="shared" si="2"/>
        <v/>
      </c>
      <c r="AQ7" s="47" t="str">
        <f t="shared" si="2"/>
        <v/>
      </c>
      <c r="AR7" s="47" t="str">
        <f t="shared" si="2"/>
        <v/>
      </c>
      <c r="AS7" s="47" t="str">
        <f t="shared" si="2"/>
        <v/>
      </c>
      <c r="AT7" s="47" t="str">
        <f t="shared" si="2"/>
        <v/>
      </c>
      <c r="AU7" s="48" t="e">
        <f>AVERAGE(AA7:AT7)</f>
        <v>#DIV/0!</v>
      </c>
      <c r="AV7" s="49" t="e">
        <f>STDEV(AA7:AT7)</f>
        <v>#DIV/0!</v>
      </c>
      <c r="XFD7" s="17"/>
    </row>
    <row r="8" spans="1:48 16384:16384" ht="12.75" customHeight="1" x14ac:dyDescent="0.2">
      <c r="A8" s="56" t="str">
        <f>'Transcript table'!C13</f>
        <v>ADAT1</v>
      </c>
      <c r="B8" s="45" t="s">
        <v>7</v>
      </c>
      <c r="C8" s="169"/>
      <c r="D8" s="169"/>
      <c r="E8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7">
        <f>IF(ISERROR(AVERAGE('Data pre-processing'!C8:V8)),35,IF(COUNT('Data pre-processing'!C8:V8)&lt;2,"N/A",AVERAGE('Data pre-processing'!C8:V8)))</f>
        <v>35</v>
      </c>
      <c r="X8" s="57" t="str">
        <f>IF(ISERROR(STDEV('Data pre-processing'!C8:V8)),"N/A",STDEV('Data pre-processing'!C8:V8))</f>
        <v>N/A</v>
      </c>
      <c r="Z8" s="46" t="s">
        <v>119</v>
      </c>
      <c r="AA8" s="47" t="str">
        <f t="shared" ref="AA8:AT8" si="3">IF(COUNTIF(C$3:C$98,"&lt;40")=0,"",COUNTIF(C$3:C$98,"N/A")+COUNTIF(C$3:C$98,"Undetermined")+COUNTBLANK(C$3:C$98)+COUNTIF(C$3:C$98,"&gt;=35"))</f>
        <v/>
      </c>
      <c r="AB8" s="47" t="str">
        <f t="shared" si="3"/>
        <v/>
      </c>
      <c r="AC8" s="47" t="str">
        <f t="shared" si="3"/>
        <v/>
      </c>
      <c r="AD8" s="47" t="str">
        <f t="shared" si="3"/>
        <v/>
      </c>
      <c r="AE8" s="47" t="str">
        <f t="shared" si="3"/>
        <v/>
      </c>
      <c r="AF8" s="47" t="str">
        <f t="shared" si="3"/>
        <v/>
      </c>
      <c r="AG8" s="47" t="str">
        <f t="shared" si="3"/>
        <v/>
      </c>
      <c r="AH8" s="47" t="str">
        <f t="shared" si="3"/>
        <v/>
      </c>
      <c r="AI8" s="47" t="str">
        <f t="shared" si="3"/>
        <v/>
      </c>
      <c r="AJ8" s="47" t="str">
        <f t="shared" si="3"/>
        <v/>
      </c>
      <c r="AK8" s="47" t="str">
        <f t="shared" si="3"/>
        <v/>
      </c>
      <c r="AL8" s="47" t="str">
        <f t="shared" si="3"/>
        <v/>
      </c>
      <c r="AM8" s="47" t="str">
        <f t="shared" si="3"/>
        <v/>
      </c>
      <c r="AN8" s="47" t="str">
        <f t="shared" si="3"/>
        <v/>
      </c>
      <c r="AO8" s="47" t="str">
        <f t="shared" si="3"/>
        <v/>
      </c>
      <c r="AP8" s="47" t="str">
        <f t="shared" si="3"/>
        <v/>
      </c>
      <c r="AQ8" s="47" t="str">
        <f t="shared" si="3"/>
        <v/>
      </c>
      <c r="AR8" s="47" t="str">
        <f t="shared" si="3"/>
        <v/>
      </c>
      <c r="AS8" s="47" t="str">
        <f t="shared" si="3"/>
        <v/>
      </c>
      <c r="AT8" s="47" t="str">
        <f t="shared" si="3"/>
        <v/>
      </c>
      <c r="AU8" s="48" t="e">
        <f>AVERAGE(AA8:AT8)</f>
        <v>#DIV/0!</v>
      </c>
      <c r="AV8" s="49" t="e">
        <f>STDEV(AA8:AT8)</f>
        <v>#DIV/0!</v>
      </c>
      <c r="XFD8" s="17"/>
    </row>
    <row r="9" spans="1:48 16384:16384" ht="12.75" customHeight="1" x14ac:dyDescent="0.25">
      <c r="A9" s="56" t="str">
        <f>'Transcript table'!C14</f>
        <v>ADAT2</v>
      </c>
      <c r="B9" s="45" t="s">
        <v>8</v>
      </c>
      <c r="C9" s="169"/>
      <c r="D9" s="169"/>
      <c r="E9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7">
        <f>IF(ISERROR(AVERAGE('Data pre-processing'!C9:V9)),35,IF(COUNT('Data pre-processing'!C9:V9)&lt;2,"N/A",AVERAGE('Data pre-processing'!C9:V9)))</f>
        <v>35</v>
      </c>
      <c r="X9" s="57" t="str">
        <f>IF(ISERROR(STDEV('Data pre-processing'!C9:V9)),"N/A",STDEV('Data pre-processing'!C9:V9))</f>
        <v>N/A</v>
      </c>
      <c r="Z9" s="193" t="s">
        <v>146</v>
      </c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XFD9" s="17"/>
    </row>
    <row r="10" spans="1:48 16384:16384" ht="12.75" customHeight="1" x14ac:dyDescent="0.2">
      <c r="A10" s="56" t="str">
        <f>'Transcript table'!C15</f>
        <v>ADAT3</v>
      </c>
      <c r="B10" s="45" t="s">
        <v>9</v>
      </c>
      <c r="C10" s="169"/>
      <c r="D10" s="169"/>
      <c r="E10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7">
        <f>IF(ISERROR(AVERAGE('Data pre-processing'!C10:V10)),35,IF(COUNT('Data pre-processing'!C10:V10)&lt;2,"N/A",AVERAGE('Data pre-processing'!C10:V10)))</f>
        <v>35</v>
      </c>
      <c r="X10" s="57" t="str">
        <f>IF(ISERROR(STDEV('Data pre-processing'!C10:V10)),"N/A",STDEV('Data pre-processing'!C10:V10))</f>
        <v>N/A</v>
      </c>
      <c r="Z10" s="46" t="s">
        <v>116</v>
      </c>
      <c r="AA10" s="50" t="str">
        <f t="shared" ref="AA10:AT10" si="4">IF(AA5="","",AA5/SUM(AA$5:AA$8))</f>
        <v/>
      </c>
      <c r="AB10" s="50" t="str">
        <f t="shared" si="4"/>
        <v/>
      </c>
      <c r="AC10" s="50" t="str">
        <f t="shared" si="4"/>
        <v/>
      </c>
      <c r="AD10" s="50" t="str">
        <f t="shared" si="4"/>
        <v/>
      </c>
      <c r="AE10" s="50" t="str">
        <f t="shared" si="4"/>
        <v/>
      </c>
      <c r="AF10" s="50" t="str">
        <f t="shared" si="4"/>
        <v/>
      </c>
      <c r="AG10" s="50" t="str">
        <f t="shared" si="4"/>
        <v/>
      </c>
      <c r="AH10" s="50" t="str">
        <f t="shared" si="4"/>
        <v/>
      </c>
      <c r="AI10" s="50" t="str">
        <f t="shared" si="4"/>
        <v/>
      </c>
      <c r="AJ10" s="50" t="str">
        <f t="shared" si="4"/>
        <v/>
      </c>
      <c r="AK10" s="50" t="str">
        <f t="shared" si="4"/>
        <v/>
      </c>
      <c r="AL10" s="50" t="str">
        <f t="shared" si="4"/>
        <v/>
      </c>
      <c r="AM10" s="50" t="str">
        <f t="shared" si="4"/>
        <v/>
      </c>
      <c r="AN10" s="50" t="str">
        <f t="shared" si="4"/>
        <v/>
      </c>
      <c r="AO10" s="50" t="str">
        <f t="shared" si="4"/>
        <v/>
      </c>
      <c r="AP10" s="50" t="str">
        <f t="shared" si="4"/>
        <v/>
      </c>
      <c r="AQ10" s="50" t="str">
        <f t="shared" si="4"/>
        <v/>
      </c>
      <c r="AR10" s="50" t="str">
        <f t="shared" si="4"/>
        <v/>
      </c>
      <c r="AS10" s="50" t="str">
        <f t="shared" si="4"/>
        <v/>
      </c>
      <c r="AT10" s="50" t="str">
        <f t="shared" si="4"/>
        <v/>
      </c>
      <c r="AU10" s="51" t="e">
        <f>AVERAGE(AA10:AT10)</f>
        <v>#DIV/0!</v>
      </c>
      <c r="AV10" s="51" t="e">
        <f>STDEV(AA10:AT10)</f>
        <v>#DIV/0!</v>
      </c>
      <c r="XFD10" s="17"/>
    </row>
    <row r="11" spans="1:48 16384:16384" ht="12.75" customHeight="1" x14ac:dyDescent="0.2">
      <c r="A11" s="56" t="str">
        <f>'Transcript table'!C16</f>
        <v>TDG</v>
      </c>
      <c r="B11" s="45" t="s">
        <v>10</v>
      </c>
      <c r="C11" s="169"/>
      <c r="D11" s="169"/>
      <c r="E11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7">
        <f>IF(ISERROR(AVERAGE('Data pre-processing'!C11:V11)),35,IF(COUNT('Data pre-processing'!C11:V11)&lt;2,"N/A",AVERAGE('Data pre-processing'!C11:V11)))</f>
        <v>35</v>
      </c>
      <c r="X11" s="57" t="str">
        <f>IF(ISERROR(STDEV('Data pre-processing'!C11:V11)),"N/A",STDEV('Data pre-processing'!C11:V11))</f>
        <v>N/A</v>
      </c>
      <c r="Z11" s="46" t="s">
        <v>117</v>
      </c>
      <c r="AA11" s="50" t="str">
        <f t="shared" ref="AA11:AT11" si="5">IF(AA6="","",AA6/SUM(AA$5:AA$8))</f>
        <v/>
      </c>
      <c r="AB11" s="50" t="str">
        <f t="shared" si="5"/>
        <v/>
      </c>
      <c r="AC11" s="50" t="str">
        <f t="shared" si="5"/>
        <v/>
      </c>
      <c r="AD11" s="50" t="str">
        <f t="shared" si="5"/>
        <v/>
      </c>
      <c r="AE11" s="50" t="str">
        <f t="shared" si="5"/>
        <v/>
      </c>
      <c r="AF11" s="50" t="str">
        <f t="shared" si="5"/>
        <v/>
      </c>
      <c r="AG11" s="50" t="str">
        <f t="shared" si="5"/>
        <v/>
      </c>
      <c r="AH11" s="50" t="str">
        <f t="shared" si="5"/>
        <v/>
      </c>
      <c r="AI11" s="50" t="str">
        <f t="shared" si="5"/>
        <v/>
      </c>
      <c r="AJ11" s="50" t="str">
        <f t="shared" si="5"/>
        <v/>
      </c>
      <c r="AK11" s="50" t="str">
        <f t="shared" si="5"/>
        <v/>
      </c>
      <c r="AL11" s="50" t="str">
        <f t="shared" si="5"/>
        <v/>
      </c>
      <c r="AM11" s="50" t="str">
        <f t="shared" si="5"/>
        <v/>
      </c>
      <c r="AN11" s="50" t="str">
        <f t="shared" si="5"/>
        <v/>
      </c>
      <c r="AO11" s="50" t="str">
        <f t="shared" si="5"/>
        <v/>
      </c>
      <c r="AP11" s="50" t="str">
        <f t="shared" si="5"/>
        <v/>
      </c>
      <c r="AQ11" s="50" t="str">
        <f t="shared" si="5"/>
        <v/>
      </c>
      <c r="AR11" s="50" t="str">
        <f t="shared" si="5"/>
        <v/>
      </c>
      <c r="AS11" s="50" t="str">
        <f t="shared" si="5"/>
        <v/>
      </c>
      <c r="AT11" s="50" t="str">
        <f t="shared" si="5"/>
        <v/>
      </c>
      <c r="AU11" s="51" t="e">
        <f>AVERAGE(AA11:AT11)</f>
        <v>#DIV/0!</v>
      </c>
      <c r="AV11" s="51" t="e">
        <f>STDEV(AA11:AT11)</f>
        <v>#DIV/0!</v>
      </c>
      <c r="XFD11" s="17"/>
    </row>
    <row r="12" spans="1:48 16384:16384" ht="12.75" customHeight="1" x14ac:dyDescent="0.2">
      <c r="A12" s="56" t="str">
        <f>'Transcript table'!C17</f>
        <v>SMUG1</v>
      </c>
      <c r="B12" s="45" t="s">
        <v>11</v>
      </c>
      <c r="C12" s="169"/>
      <c r="D12" s="169"/>
      <c r="E12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7">
        <f>IF(ISERROR(AVERAGE('Data pre-processing'!C12:V12)),35,IF(COUNT('Data pre-processing'!C12:V12)&lt;2,"N/A",AVERAGE('Data pre-processing'!C12:V12)))</f>
        <v>35</v>
      </c>
      <c r="X12" s="57" t="str">
        <f>IF(ISERROR(STDEV('Data pre-processing'!C12:V12)),"N/A",STDEV('Data pre-processing'!C12:V12))</f>
        <v>N/A</v>
      </c>
      <c r="Z12" s="46" t="s">
        <v>118</v>
      </c>
      <c r="AA12" s="50" t="str">
        <f t="shared" ref="AA12:AT12" si="6">IF(AA7="","",AA7/SUM(AA$5:AA$8))</f>
        <v/>
      </c>
      <c r="AB12" s="50" t="str">
        <f t="shared" si="6"/>
        <v/>
      </c>
      <c r="AC12" s="50" t="str">
        <f t="shared" si="6"/>
        <v/>
      </c>
      <c r="AD12" s="50" t="str">
        <f t="shared" si="6"/>
        <v/>
      </c>
      <c r="AE12" s="50" t="str">
        <f t="shared" si="6"/>
        <v/>
      </c>
      <c r="AF12" s="50" t="str">
        <f t="shared" si="6"/>
        <v/>
      </c>
      <c r="AG12" s="50" t="str">
        <f t="shared" si="6"/>
        <v/>
      </c>
      <c r="AH12" s="50" t="str">
        <f t="shared" si="6"/>
        <v/>
      </c>
      <c r="AI12" s="50" t="str">
        <f t="shared" si="6"/>
        <v/>
      </c>
      <c r="AJ12" s="50" t="str">
        <f t="shared" si="6"/>
        <v/>
      </c>
      <c r="AK12" s="50" t="str">
        <f t="shared" si="6"/>
        <v/>
      </c>
      <c r="AL12" s="50" t="str">
        <f t="shared" si="6"/>
        <v/>
      </c>
      <c r="AM12" s="50" t="str">
        <f t="shared" si="6"/>
        <v/>
      </c>
      <c r="AN12" s="50" t="str">
        <f t="shared" si="6"/>
        <v/>
      </c>
      <c r="AO12" s="50" t="str">
        <f t="shared" si="6"/>
        <v/>
      </c>
      <c r="AP12" s="50" t="str">
        <f t="shared" si="6"/>
        <v/>
      </c>
      <c r="AQ12" s="50" t="str">
        <f t="shared" si="6"/>
        <v/>
      </c>
      <c r="AR12" s="50" t="str">
        <f t="shared" si="6"/>
        <v/>
      </c>
      <c r="AS12" s="50" t="str">
        <f t="shared" si="6"/>
        <v/>
      </c>
      <c r="AT12" s="50" t="str">
        <f t="shared" si="6"/>
        <v/>
      </c>
      <c r="AU12" s="51" t="e">
        <f>AVERAGE(AA12:AT12)</f>
        <v>#DIV/0!</v>
      </c>
      <c r="AV12" s="51" t="e">
        <f>STDEV(AA12:AT12)</f>
        <v>#DIV/0!</v>
      </c>
      <c r="XFD12" s="17"/>
    </row>
    <row r="13" spans="1:48 16384:16384" ht="12.75" customHeight="1" x14ac:dyDescent="0.2">
      <c r="A13" s="56" t="str">
        <f>'Transcript table'!C18</f>
        <v>CHTOP</v>
      </c>
      <c r="B13" s="45" t="s">
        <v>12</v>
      </c>
      <c r="C13" s="169"/>
      <c r="D13" s="169"/>
      <c r="E13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7">
        <f>IF(ISERROR(AVERAGE('Data pre-processing'!C13:V13)),35,IF(COUNT('Data pre-processing'!C13:V13)&lt;2,"N/A",AVERAGE('Data pre-processing'!C13:V13)))</f>
        <v>35</v>
      </c>
      <c r="X13" s="57" t="str">
        <f>IF(ISERROR(STDEV('Data pre-processing'!C13:V13)),"N/A",STDEV('Data pre-processing'!C13:V13))</f>
        <v>N/A</v>
      </c>
      <c r="Z13" s="46" t="s">
        <v>119</v>
      </c>
      <c r="AA13" s="50" t="str">
        <f t="shared" ref="AA13:AT13" si="7">IF(AA8="","",AA8/SUM(AA$5:AA$8))</f>
        <v/>
      </c>
      <c r="AB13" s="50" t="str">
        <f t="shared" si="7"/>
        <v/>
      </c>
      <c r="AC13" s="50" t="str">
        <f t="shared" si="7"/>
        <v/>
      </c>
      <c r="AD13" s="50" t="str">
        <f t="shared" si="7"/>
        <v/>
      </c>
      <c r="AE13" s="50" t="str">
        <f t="shared" si="7"/>
        <v/>
      </c>
      <c r="AF13" s="50" t="str">
        <f t="shared" si="7"/>
        <v/>
      </c>
      <c r="AG13" s="50" t="str">
        <f t="shared" si="7"/>
        <v/>
      </c>
      <c r="AH13" s="50" t="str">
        <f t="shared" si="7"/>
        <v/>
      </c>
      <c r="AI13" s="50" t="str">
        <f t="shared" si="7"/>
        <v/>
      </c>
      <c r="AJ13" s="50" t="str">
        <f t="shared" si="7"/>
        <v/>
      </c>
      <c r="AK13" s="50" t="str">
        <f t="shared" si="7"/>
        <v/>
      </c>
      <c r="AL13" s="50" t="str">
        <f t="shared" si="7"/>
        <v/>
      </c>
      <c r="AM13" s="50" t="str">
        <f t="shared" si="7"/>
        <v/>
      </c>
      <c r="AN13" s="50" t="str">
        <f t="shared" si="7"/>
        <v/>
      </c>
      <c r="AO13" s="50" t="str">
        <f t="shared" si="7"/>
        <v/>
      </c>
      <c r="AP13" s="50" t="str">
        <f t="shared" si="7"/>
        <v/>
      </c>
      <c r="AQ13" s="50" t="str">
        <f t="shared" si="7"/>
        <v/>
      </c>
      <c r="AR13" s="50" t="str">
        <f t="shared" si="7"/>
        <v/>
      </c>
      <c r="AS13" s="50" t="str">
        <f t="shared" si="7"/>
        <v/>
      </c>
      <c r="AT13" s="50" t="str">
        <f t="shared" si="7"/>
        <v/>
      </c>
      <c r="AU13" s="51" t="e">
        <f>AVERAGE(AA13:AT13)</f>
        <v>#DIV/0!</v>
      </c>
      <c r="AV13" s="51" t="e">
        <f>STDEV(AA13:AT13)</f>
        <v>#DIV/0!</v>
      </c>
      <c r="XFD13" s="17"/>
    </row>
    <row r="14" spans="1:48 16384:16384" ht="12.75" customHeight="1" x14ac:dyDescent="0.2">
      <c r="A14" s="56" t="str">
        <f>'Transcript table'!C19</f>
        <v>ERH</v>
      </c>
      <c r="B14" s="45" t="s">
        <v>13</v>
      </c>
      <c r="C14" s="169"/>
      <c r="D14" s="169"/>
      <c r="E14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7">
        <f>IF(ISERROR(AVERAGE('Data pre-processing'!C14:V14)),35,IF(COUNT('Data pre-processing'!C14:V14)&lt;2,"N/A",AVERAGE('Data pre-processing'!C14:V14)))</f>
        <v>35</v>
      </c>
      <c r="X14" s="57" t="str">
        <f>IF(ISERROR(STDEV('Data pre-processing'!C14:V14)),"N/A",STDEV('Data pre-processing'!C14:V14))</f>
        <v>N/A</v>
      </c>
      <c r="XFD14" s="17"/>
    </row>
    <row r="15" spans="1:48 16384:16384" ht="12.75" customHeight="1" x14ac:dyDescent="0.2">
      <c r="A15" s="56" t="str">
        <f>'Transcript table'!C20</f>
        <v>HMCES</v>
      </c>
      <c r="B15" s="45" t="s">
        <v>14</v>
      </c>
      <c r="C15" s="169"/>
      <c r="D15" s="169"/>
      <c r="E1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7">
        <f>IF(ISERROR(AVERAGE('Data pre-processing'!C15:V15)),35,IF(COUNT('Data pre-processing'!C15:V15)&lt;2,"N/A",AVERAGE('Data pre-processing'!C15:V15)))</f>
        <v>35</v>
      </c>
      <c r="X15" s="57" t="str">
        <f>IF(ISERROR(STDEV('Data pre-processing'!C15:V15)),"N/A",STDEV('Data pre-processing'!C15:V15))</f>
        <v>N/A</v>
      </c>
      <c r="XFD15" s="17"/>
    </row>
    <row r="16" spans="1:48 16384:16384" ht="12.75" customHeight="1" x14ac:dyDescent="0.2">
      <c r="A16" s="56" t="str">
        <f>'Transcript table'!C21</f>
        <v>MEP50</v>
      </c>
      <c r="B16" s="45" t="s">
        <v>15</v>
      </c>
      <c r="C16" s="169"/>
      <c r="D16" s="169"/>
      <c r="E16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7">
        <f>IF(ISERROR(AVERAGE('Data pre-processing'!C16:V16)),35,IF(COUNT('Data pre-processing'!C16:V16)&lt;2,"N/A",AVERAGE('Data pre-processing'!C16:V16)))</f>
        <v>35</v>
      </c>
      <c r="X16" s="57" t="str">
        <f>IF(ISERROR(STDEV('Data pre-processing'!C16:V16)),"N/A",STDEV('Data pre-processing'!C16:V16))</f>
        <v>N/A</v>
      </c>
      <c r="XFD16" s="17"/>
    </row>
    <row r="17" spans="1:24 16384:16384" ht="12.75" customHeight="1" x14ac:dyDescent="0.2">
      <c r="A17" s="56" t="str">
        <f>'Transcript table'!C22</f>
        <v>MGME1</v>
      </c>
      <c r="B17" s="45" t="s">
        <v>16</v>
      </c>
      <c r="C17" s="169"/>
      <c r="D17" s="169"/>
      <c r="E17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7">
        <f>IF(ISERROR(AVERAGE('Data pre-processing'!C17:V17)),35,IF(COUNT('Data pre-processing'!C17:V17)&lt;2,"N/A",AVERAGE('Data pre-processing'!C17:V17)))</f>
        <v>35</v>
      </c>
      <c r="X17" s="57" t="str">
        <f>IF(ISERROR(STDEV('Data pre-processing'!C17:V17)),"N/A",STDEV('Data pre-processing'!C17:V17))</f>
        <v>N/A</v>
      </c>
      <c r="XFD17" s="17"/>
    </row>
    <row r="18" spans="1:24 16384:16384" ht="12.75" customHeight="1" x14ac:dyDescent="0.2">
      <c r="A18" s="56" t="str">
        <f>'Transcript table'!C23</f>
        <v>NEIL1</v>
      </c>
      <c r="B18" s="45" t="s">
        <v>17</v>
      </c>
      <c r="C18" s="169"/>
      <c r="D18" s="169"/>
      <c r="E18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7">
        <f>IF(ISERROR(AVERAGE('Data pre-processing'!C18:V18)),35,IF(COUNT('Data pre-processing'!C18:V18)&lt;2,"N/A",AVERAGE('Data pre-processing'!C18:V18)))</f>
        <v>35</v>
      </c>
      <c r="X18" s="57" t="str">
        <f>IF(ISERROR(STDEV('Data pre-processing'!C18:V18)),"N/A",STDEV('Data pre-processing'!C18:V18))</f>
        <v>N/A</v>
      </c>
      <c r="XFD18" s="17"/>
    </row>
    <row r="19" spans="1:24 16384:16384" ht="12.75" customHeight="1" x14ac:dyDescent="0.2">
      <c r="A19" s="56" t="str">
        <f>'Transcript table'!C24</f>
        <v>PRMT1</v>
      </c>
      <c r="B19" s="45" t="s">
        <v>18</v>
      </c>
      <c r="C19" s="169"/>
      <c r="D19" s="169"/>
      <c r="E19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7">
        <f>IF(ISERROR(AVERAGE('Data pre-processing'!C19:V19)),35,IF(COUNT('Data pre-processing'!C19:V19)&lt;2,"N/A",AVERAGE('Data pre-processing'!C19:V19)))</f>
        <v>35</v>
      </c>
      <c r="X19" s="57" t="str">
        <f>IF(ISERROR(STDEV('Data pre-processing'!C19:V19)),"N/A",STDEV('Data pre-processing'!C19:V19))</f>
        <v>N/A</v>
      </c>
      <c r="XFD19" s="17"/>
    </row>
    <row r="20" spans="1:24 16384:16384" ht="12.75" customHeight="1" x14ac:dyDescent="0.2">
      <c r="A20" s="56" t="str">
        <f>'Transcript table'!C25</f>
        <v>PRMT5</v>
      </c>
      <c r="B20" s="45" t="s">
        <v>19</v>
      </c>
      <c r="C20" s="169"/>
      <c r="D20" s="169"/>
      <c r="E20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7">
        <f>IF(ISERROR(AVERAGE('Data pre-processing'!C20:V20)),35,IF(COUNT('Data pre-processing'!C20:V20)&lt;2,"N/A",AVERAGE('Data pre-processing'!C20:V20)))</f>
        <v>35</v>
      </c>
      <c r="X20" s="57" t="str">
        <f>IF(ISERROR(STDEV('Data pre-processing'!C20:V20)),"N/A",STDEV('Data pre-processing'!C20:V20))</f>
        <v>N/A</v>
      </c>
      <c r="XFD20" s="17"/>
    </row>
    <row r="21" spans="1:24 16384:16384" ht="12.75" customHeight="1" x14ac:dyDescent="0.2">
      <c r="A21" s="56" t="str">
        <f>'Transcript table'!C26</f>
        <v>THYN1</v>
      </c>
      <c r="B21" s="45" t="s">
        <v>20</v>
      </c>
      <c r="C21" s="169"/>
      <c r="D21" s="169"/>
      <c r="E21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7">
        <f>IF(ISERROR(AVERAGE('Data pre-processing'!C21:V21)),35,IF(COUNT('Data pre-processing'!C21:V21)&lt;2,"N/A",AVERAGE('Data pre-processing'!C21:V21)))</f>
        <v>35</v>
      </c>
      <c r="X21" s="57" t="str">
        <f>IF(ISERROR(STDEV('Data pre-processing'!C21:V21)),"N/A",STDEV('Data pre-processing'!C21:V21))</f>
        <v>N/A</v>
      </c>
      <c r="XFD21" s="17"/>
    </row>
    <row r="22" spans="1:24 16384:16384" ht="12.75" customHeight="1" x14ac:dyDescent="0.2">
      <c r="A22" s="56" t="str">
        <f>'Transcript table'!C27</f>
        <v>WDR76</v>
      </c>
      <c r="B22" s="45" t="s">
        <v>21</v>
      </c>
      <c r="C22" s="169"/>
      <c r="D22" s="169"/>
      <c r="E22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7">
        <f>IF(ISERROR(AVERAGE('Data pre-processing'!C22:V22)),35,IF(COUNT('Data pre-processing'!C22:V22)&lt;2,"N/A",AVERAGE('Data pre-processing'!C22:V22)))</f>
        <v>35</v>
      </c>
      <c r="X22" s="57" t="str">
        <f>IF(ISERROR(STDEV('Data pre-processing'!C22:V22)),"N/A",STDEV('Data pre-processing'!C22:V22))</f>
        <v>N/A</v>
      </c>
      <c r="XFD22" s="17"/>
    </row>
    <row r="23" spans="1:24 16384:16384" ht="12.75" customHeight="1" x14ac:dyDescent="0.2">
      <c r="A23" s="56" t="str">
        <f>'Transcript table'!C28</f>
        <v>WT1</v>
      </c>
      <c r="B23" s="45" t="s">
        <v>22</v>
      </c>
      <c r="C23" s="169"/>
      <c r="D23" s="169"/>
      <c r="E23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7">
        <f>IF(ISERROR(AVERAGE('Data pre-processing'!C23:V23)),35,IF(COUNT('Data pre-processing'!C23:V23)&lt;2,"N/A",AVERAGE('Data pre-processing'!C23:V23)))</f>
        <v>35</v>
      </c>
      <c r="X23" s="57" t="str">
        <f>IF(ISERROR(STDEV('Data pre-processing'!C23:V23)),"N/A",STDEV('Data pre-processing'!C23:V23))</f>
        <v>N/A</v>
      </c>
      <c r="XFD23" s="17"/>
    </row>
    <row r="24" spans="1:24 16384:16384" ht="12.75" customHeight="1" x14ac:dyDescent="0.2">
      <c r="A24" s="56" t="str">
        <f>'Transcript table'!C29</f>
        <v>EGR1</v>
      </c>
      <c r="B24" s="45" t="s">
        <v>23</v>
      </c>
      <c r="C24" s="169"/>
      <c r="D24" s="169"/>
      <c r="E24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7">
        <f>IF(ISERROR(AVERAGE('Data pre-processing'!C24:V24)),35,IF(COUNT('Data pre-processing'!C24:V24)&lt;2,"N/A",AVERAGE('Data pre-processing'!C24:V24)))</f>
        <v>35</v>
      </c>
      <c r="X24" s="57" t="str">
        <f>IF(ISERROR(STDEV('Data pre-processing'!C24:V24)),"N/A",STDEV('Data pre-processing'!C24:V24))</f>
        <v>N/A</v>
      </c>
      <c r="XFD24" s="17"/>
    </row>
    <row r="25" spans="1:24 16384:16384" ht="12.75" customHeight="1" x14ac:dyDescent="0.2">
      <c r="A25" s="56" t="str">
        <f>'Transcript table'!C30</f>
        <v>HSD17B10</v>
      </c>
      <c r="B25" s="45" t="s">
        <v>24</v>
      </c>
      <c r="C25" s="169"/>
      <c r="D25" s="169"/>
      <c r="E2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7">
        <f>IF(ISERROR(AVERAGE('Data pre-processing'!C25:V25)),35,IF(COUNT('Data pre-processing'!C25:V25)&lt;2,"N/A",AVERAGE('Data pre-processing'!C25:V25)))</f>
        <v>35</v>
      </c>
      <c r="X25" s="57" t="str">
        <f>IF(ISERROR(STDEV('Data pre-processing'!C25:V25)),"N/A",STDEV('Data pre-processing'!C25:V25))</f>
        <v>N/A</v>
      </c>
      <c r="XFD25" s="17"/>
    </row>
    <row r="26" spans="1:24 16384:16384" ht="12.75" customHeight="1" x14ac:dyDescent="0.2">
      <c r="A26" s="56" t="str">
        <f>'Transcript table'!C31</f>
        <v>KIAA0391</v>
      </c>
      <c r="B26" s="45" t="s">
        <v>25</v>
      </c>
      <c r="C26" s="169"/>
      <c r="D26" s="169"/>
      <c r="E26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7">
        <f>IF(ISERROR(AVERAGE('Data pre-processing'!C26:V26)),35,IF(COUNT('Data pre-processing'!C26:V26)&lt;2,"N/A",AVERAGE('Data pre-processing'!C26:V26)))</f>
        <v>35</v>
      </c>
      <c r="X26" s="57" t="str">
        <f>IF(ISERROR(STDEV('Data pre-processing'!C26:V26)),"N/A",STDEV('Data pre-processing'!C26:V26))</f>
        <v>N/A</v>
      </c>
      <c r="XFD26" s="17"/>
    </row>
    <row r="27" spans="1:24 16384:16384" ht="12.75" customHeight="1" x14ac:dyDescent="0.2">
      <c r="A27" s="56" t="str">
        <f>'Transcript table'!C32</f>
        <v>TRMT10C</v>
      </c>
      <c r="B27" s="45" t="s">
        <v>26</v>
      </c>
      <c r="C27" s="169"/>
      <c r="D27" s="169"/>
      <c r="E27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7">
        <f>IF(ISERROR(AVERAGE('Data pre-processing'!C27:V27)),35,IF(COUNT('Data pre-processing'!C27:V27)&lt;2,"N/A",AVERAGE('Data pre-processing'!C27:V27)))</f>
        <v>35</v>
      </c>
      <c r="X27" s="57" t="str">
        <f>IF(ISERROR(STDEV('Data pre-processing'!C27:V27)),"N/A",STDEV('Data pre-processing'!C27:V27))</f>
        <v>N/A</v>
      </c>
      <c r="XFD27" s="17"/>
    </row>
    <row r="28" spans="1:24 16384:16384" ht="12.75" customHeight="1" x14ac:dyDescent="0.2">
      <c r="A28" s="56" t="str">
        <f>'Transcript table'!C33</f>
        <v>TRMT6</v>
      </c>
      <c r="B28" s="45" t="s">
        <v>27</v>
      </c>
      <c r="C28" s="169"/>
      <c r="D28" s="169"/>
      <c r="E28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7">
        <f>IF(ISERROR(AVERAGE('Data pre-processing'!C28:V28)),35,IF(COUNT('Data pre-processing'!C28:V28)&lt;2,"N/A",AVERAGE('Data pre-processing'!C28:V28)))</f>
        <v>35</v>
      </c>
      <c r="X28" s="57" t="str">
        <f>IF(ISERROR(STDEV('Data pre-processing'!C28:V28)),"N/A",STDEV('Data pre-processing'!C28:V28))</f>
        <v>N/A</v>
      </c>
      <c r="XFD28" s="17"/>
    </row>
    <row r="29" spans="1:24 16384:16384" ht="12.75" customHeight="1" x14ac:dyDescent="0.2">
      <c r="A29" s="56" t="str">
        <f>'Transcript table'!C34</f>
        <v>TRMT61A</v>
      </c>
      <c r="B29" s="45" t="s">
        <v>28</v>
      </c>
      <c r="C29" s="169"/>
      <c r="D29" s="169"/>
      <c r="E29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7">
        <f>IF(ISERROR(AVERAGE('Data pre-processing'!C29:V29)),35,IF(COUNT('Data pre-processing'!C29:V29)&lt;2,"N/A",AVERAGE('Data pre-processing'!C29:V29)))</f>
        <v>35</v>
      </c>
      <c r="X29" s="57" t="str">
        <f>IF(ISERROR(STDEV('Data pre-processing'!C29:V29)),"N/A",STDEV('Data pre-processing'!C29:V29))</f>
        <v>N/A</v>
      </c>
      <c r="XFD29" s="17"/>
    </row>
    <row r="30" spans="1:24 16384:16384" ht="12.75" customHeight="1" x14ac:dyDescent="0.2">
      <c r="A30" s="56" t="str">
        <f>'Transcript table'!C35</f>
        <v>TRMT61B</v>
      </c>
      <c r="B30" s="45" t="s">
        <v>29</v>
      </c>
      <c r="C30" s="169"/>
      <c r="D30" s="169"/>
      <c r="E30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7">
        <f>IF(ISERROR(AVERAGE('Data pre-processing'!C30:V30)),35,IF(COUNT('Data pre-processing'!C30:V30)&lt;2,"N/A",AVERAGE('Data pre-processing'!C30:V30)))</f>
        <v>35</v>
      </c>
      <c r="X30" s="57" t="str">
        <f>IF(ISERROR(STDEV('Data pre-processing'!C30:V30)),"N/A",STDEV('Data pre-processing'!C30:V30))</f>
        <v>N/A</v>
      </c>
      <c r="XFD30" s="17"/>
    </row>
    <row r="31" spans="1:24 16384:16384" ht="12.75" customHeight="1" x14ac:dyDescent="0.2">
      <c r="A31" s="56" t="str">
        <f>'Transcript table'!C36</f>
        <v>ALKBH3</v>
      </c>
      <c r="B31" s="45" t="s">
        <v>30</v>
      </c>
      <c r="C31" s="169"/>
      <c r="D31" s="169"/>
      <c r="E31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7">
        <f>IF(ISERROR(AVERAGE('Data pre-processing'!C31:V31)),35,IF(COUNT('Data pre-processing'!C31:V31)&lt;2,"N/A",AVERAGE('Data pre-processing'!C31:V31)))</f>
        <v>35</v>
      </c>
      <c r="X31" s="57" t="str">
        <f>IF(ISERROR(STDEV('Data pre-processing'!C31:V31)),"N/A",STDEV('Data pre-processing'!C31:V31))</f>
        <v>N/A</v>
      </c>
      <c r="XFD31" s="17"/>
    </row>
    <row r="32" spans="1:24 16384:16384" ht="12.75" customHeight="1" x14ac:dyDescent="0.2">
      <c r="A32" s="56" t="str">
        <f>'Transcript table'!C37</f>
        <v>ALKBH1</v>
      </c>
      <c r="B32" s="45" t="s">
        <v>31</v>
      </c>
      <c r="C32" s="169"/>
      <c r="D32" s="169"/>
      <c r="E32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7">
        <f>IF(ISERROR(AVERAGE('Data pre-processing'!C32:V32)),35,IF(COUNT('Data pre-processing'!C32:V32)&lt;2,"N/A",AVERAGE('Data pre-processing'!C32:V32)))</f>
        <v>35</v>
      </c>
      <c r="X32" s="57" t="str">
        <f>IF(ISERROR(STDEV('Data pre-processing'!C32:V32)),"N/A",STDEV('Data pre-processing'!C32:V32))</f>
        <v>N/A</v>
      </c>
      <c r="XFD32" s="17"/>
    </row>
    <row r="33" spans="1:24 16384:16384" ht="12.75" customHeight="1" x14ac:dyDescent="0.2">
      <c r="A33" s="56" t="str">
        <f>'Transcript table'!C38</f>
        <v>NSUN2</v>
      </c>
      <c r="B33" s="45" t="s">
        <v>32</v>
      </c>
      <c r="C33" s="169"/>
      <c r="D33" s="169"/>
      <c r="E33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7">
        <f>IF(ISERROR(AVERAGE('Data pre-processing'!C33:V33)),35,IF(COUNT('Data pre-processing'!C33:V33)&lt;2,"N/A",AVERAGE('Data pre-processing'!C33:V33)))</f>
        <v>35</v>
      </c>
      <c r="X33" s="57" t="str">
        <f>IF(ISERROR(STDEV('Data pre-processing'!C33:V33)),"N/A",STDEV('Data pre-processing'!C33:V33))</f>
        <v>N/A</v>
      </c>
      <c r="XFD33" s="17"/>
    </row>
    <row r="34" spans="1:24 16384:16384" ht="12.75" customHeight="1" x14ac:dyDescent="0.2">
      <c r="A34" s="56" t="str">
        <f>'Transcript table'!C39</f>
        <v>TRDMT1</v>
      </c>
      <c r="B34" s="45" t="s">
        <v>33</v>
      </c>
      <c r="C34" s="169"/>
      <c r="D34" s="169"/>
      <c r="E34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7">
        <f>IF(ISERROR(AVERAGE('Data pre-processing'!C34:V34)),35,IF(COUNT('Data pre-processing'!C34:V34)&lt;2,"N/A",AVERAGE('Data pre-processing'!C34:V34)))</f>
        <v>35</v>
      </c>
      <c r="X34" s="57" t="str">
        <f>IF(ISERROR(STDEV('Data pre-processing'!C34:V34)),"N/A",STDEV('Data pre-processing'!C34:V34))</f>
        <v>N/A</v>
      </c>
      <c r="XFD34" s="17"/>
    </row>
    <row r="35" spans="1:24 16384:16384" ht="12.75" customHeight="1" x14ac:dyDescent="0.2">
      <c r="A35" s="56" t="str">
        <f>'Transcript table'!C40</f>
        <v>MECP2</v>
      </c>
      <c r="B35" s="45" t="s">
        <v>34</v>
      </c>
      <c r="C35" s="169"/>
      <c r="D35" s="169"/>
      <c r="E3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7">
        <f>IF(ISERROR(AVERAGE('Data pre-processing'!C35:V35)),35,IF(COUNT('Data pre-processing'!C35:V35)&lt;2,"N/A",AVERAGE('Data pre-processing'!C35:V35)))</f>
        <v>35</v>
      </c>
      <c r="X35" s="57" t="str">
        <f>IF(ISERROR(STDEV('Data pre-processing'!C35:V35)),"N/A",STDEV('Data pre-processing'!C35:V35))</f>
        <v>N/A</v>
      </c>
      <c r="XFD35" s="17"/>
    </row>
    <row r="36" spans="1:24 16384:16384" ht="12.75" customHeight="1" x14ac:dyDescent="0.2">
      <c r="A36" s="56" t="str">
        <f>'Transcript table'!C41</f>
        <v>UHRF1</v>
      </c>
      <c r="B36" s="45" t="s">
        <v>35</v>
      </c>
      <c r="C36" s="169"/>
      <c r="D36" s="169"/>
      <c r="E36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7">
        <f>IF(ISERROR(AVERAGE('Data pre-processing'!C36:V36)),35,IF(COUNT('Data pre-processing'!C36:V36)&lt;2,"N/A",AVERAGE('Data pre-processing'!C36:V36)))</f>
        <v>35</v>
      </c>
      <c r="X36" s="57" t="str">
        <f>IF(ISERROR(STDEV('Data pre-processing'!C36:V36)),"N/A",STDEV('Data pre-processing'!C36:V36))</f>
        <v>N/A</v>
      </c>
      <c r="XFD36" s="17"/>
    </row>
    <row r="37" spans="1:24 16384:16384" ht="12.75" customHeight="1" x14ac:dyDescent="0.2">
      <c r="A37" s="56" t="str">
        <f>'Transcript table'!C42</f>
        <v>DNMT1 </v>
      </c>
      <c r="B37" s="45" t="s">
        <v>36</v>
      </c>
      <c r="C37" s="169"/>
      <c r="D37" s="169"/>
      <c r="E37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7">
        <f>IF(ISERROR(AVERAGE('Data pre-processing'!C37:V37)),35,IF(COUNT('Data pre-processing'!C37:V37)&lt;2,"N/A",AVERAGE('Data pre-processing'!C37:V37)))</f>
        <v>35</v>
      </c>
      <c r="X37" s="57" t="str">
        <f>IF(ISERROR(STDEV('Data pre-processing'!C37:V37)),"N/A",STDEV('Data pre-processing'!C37:V37))</f>
        <v>N/A</v>
      </c>
      <c r="XFD37" s="17"/>
    </row>
    <row r="38" spans="1:24 16384:16384" ht="12.75" customHeight="1" x14ac:dyDescent="0.2">
      <c r="A38" s="56" t="str">
        <f>'Transcript table'!C43</f>
        <v>DNMT3A</v>
      </c>
      <c r="B38" s="45" t="s">
        <v>37</v>
      </c>
      <c r="C38" s="169"/>
      <c r="D38" s="169"/>
      <c r="E38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7">
        <f>IF(ISERROR(AVERAGE('Data pre-processing'!C38:V38)),35,IF(COUNT('Data pre-processing'!C38:V38)&lt;2,"N/A",AVERAGE('Data pre-processing'!C38:V38)))</f>
        <v>35</v>
      </c>
      <c r="X38" s="57" t="str">
        <f>IF(ISERROR(STDEV('Data pre-processing'!C38:V38)),"N/A",STDEV('Data pre-processing'!C38:V38))</f>
        <v>N/A</v>
      </c>
      <c r="XFD38" s="17"/>
    </row>
    <row r="39" spans="1:24 16384:16384" ht="12.75" customHeight="1" x14ac:dyDescent="0.2">
      <c r="A39" s="56" t="str">
        <f>'Transcript table'!C44</f>
        <v>DNMT3B</v>
      </c>
      <c r="B39" s="45" t="s">
        <v>38</v>
      </c>
      <c r="C39" s="169"/>
      <c r="D39" s="169"/>
      <c r="E39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7">
        <f>IF(ISERROR(AVERAGE('Data pre-processing'!C39:V39)),35,IF(COUNT('Data pre-processing'!C39:V39)&lt;2,"N/A",AVERAGE('Data pre-processing'!C39:V39)))</f>
        <v>35</v>
      </c>
      <c r="X39" s="57" t="str">
        <f>IF(ISERROR(STDEV('Data pre-processing'!C39:V39)),"N/A",STDEV('Data pre-processing'!C39:V39))</f>
        <v>N/A</v>
      </c>
      <c r="XFD39" s="17"/>
    </row>
    <row r="40" spans="1:24 16384:16384" ht="12.75" customHeight="1" x14ac:dyDescent="0.2">
      <c r="A40" s="56" t="str">
        <f>'Transcript table'!C45</f>
        <v>DNMT3L</v>
      </c>
      <c r="B40" s="45" t="s">
        <v>39</v>
      </c>
      <c r="C40" s="169"/>
      <c r="D40" s="169"/>
      <c r="E40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7">
        <f>IF(ISERROR(AVERAGE('Data pre-processing'!C40:V40)),35,IF(COUNT('Data pre-processing'!C40:V40)&lt;2,"N/A",AVERAGE('Data pre-processing'!C40:V40)))</f>
        <v>35</v>
      </c>
      <c r="X40" s="57" t="str">
        <f>IF(ISERROR(STDEV('Data pre-processing'!C40:V40)),"N/A",STDEV('Data pre-processing'!C40:V40))</f>
        <v>N/A</v>
      </c>
      <c r="XFD40" s="17"/>
    </row>
    <row r="41" spans="1:24 16384:16384" ht="12.75" customHeight="1" x14ac:dyDescent="0.2">
      <c r="A41" s="56" t="str">
        <f>'Transcript table'!C46</f>
        <v>NOP2</v>
      </c>
      <c r="B41" s="45" t="s">
        <v>40</v>
      </c>
      <c r="C41" s="169"/>
      <c r="D41" s="169"/>
      <c r="E4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7">
        <f>IF(ISERROR(AVERAGE('Data pre-processing'!C41:V41)),35,IF(COUNT('Data pre-processing'!C41:V41)&lt;2,"N/A",AVERAGE('Data pre-processing'!C41:V41)))</f>
        <v>35</v>
      </c>
      <c r="X41" s="57" t="str">
        <f>IF(ISERROR(STDEV('Data pre-processing'!C41:V41)),"N/A",STDEV('Data pre-processing'!C41:V41))</f>
        <v>N/A</v>
      </c>
      <c r="XFD41" s="17"/>
    </row>
    <row r="42" spans="1:24 16384:16384" ht="12.75" customHeight="1" x14ac:dyDescent="0.2">
      <c r="A42" s="56" t="str">
        <f>'Transcript table'!C47</f>
        <v>NSUN3</v>
      </c>
      <c r="B42" s="45" t="s">
        <v>41</v>
      </c>
      <c r="C42" s="169"/>
      <c r="D42" s="169"/>
      <c r="E42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7">
        <f>IF(ISERROR(AVERAGE('Data pre-processing'!C42:V42)),35,IF(COUNT('Data pre-processing'!C42:V42)&lt;2,"N/A",AVERAGE('Data pre-processing'!C42:V42)))</f>
        <v>35</v>
      </c>
      <c r="X42" s="57" t="str">
        <f>IF(ISERROR(STDEV('Data pre-processing'!C42:V42)),"N/A",STDEV('Data pre-processing'!C42:V42))</f>
        <v>N/A</v>
      </c>
      <c r="XFD42" s="17"/>
    </row>
    <row r="43" spans="1:24 16384:16384" ht="12.75" customHeight="1" x14ac:dyDescent="0.2">
      <c r="A43" s="56" t="str">
        <f>'Transcript table'!C48</f>
        <v>NSUN4</v>
      </c>
      <c r="B43" s="45" t="s">
        <v>42</v>
      </c>
      <c r="C43" s="169"/>
      <c r="D43" s="169"/>
      <c r="E43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7">
        <f>IF(ISERROR(AVERAGE('Data pre-processing'!C43:V43)),35,IF(COUNT('Data pre-processing'!C43:V43)&lt;2,"N/A",AVERAGE('Data pre-processing'!C43:V43)))</f>
        <v>35</v>
      </c>
      <c r="X43" s="57" t="str">
        <f>IF(ISERROR(STDEV('Data pre-processing'!C43:V43)),"N/A",STDEV('Data pre-processing'!C43:V43))</f>
        <v>N/A</v>
      </c>
      <c r="XFD43" s="17"/>
    </row>
    <row r="44" spans="1:24 16384:16384" ht="12.75" customHeight="1" x14ac:dyDescent="0.2">
      <c r="A44" s="56" t="str">
        <f>'Transcript table'!C49</f>
        <v>NSUN5</v>
      </c>
      <c r="B44" s="45" t="s">
        <v>43</v>
      </c>
      <c r="C44" s="169"/>
      <c r="D44" s="169"/>
      <c r="E44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7">
        <f>IF(ISERROR(AVERAGE('Data pre-processing'!C44:V44)),35,IF(COUNT('Data pre-processing'!C44:V44)&lt;2,"N/A",AVERAGE('Data pre-processing'!C44:V44)))</f>
        <v>35</v>
      </c>
      <c r="X44" s="57" t="str">
        <f>IF(ISERROR(STDEV('Data pre-processing'!C44:V44)),"N/A",STDEV('Data pre-processing'!C44:V44))</f>
        <v>N/A</v>
      </c>
      <c r="XFD44" s="17"/>
    </row>
    <row r="45" spans="1:24 16384:16384" ht="12.75" customHeight="1" x14ac:dyDescent="0.2">
      <c r="A45" s="56" t="str">
        <f>'Transcript table'!C50</f>
        <v>TET1</v>
      </c>
      <c r="B45" s="45" t="s">
        <v>44</v>
      </c>
      <c r="C45" s="169"/>
      <c r="D45" s="169"/>
      <c r="E4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7">
        <f>IF(ISERROR(AVERAGE('Data pre-processing'!C45:V45)),35,IF(COUNT('Data pre-processing'!C45:V45)&lt;2,"N/A",AVERAGE('Data pre-processing'!C45:V45)))</f>
        <v>35</v>
      </c>
      <c r="X45" s="57" t="str">
        <f>IF(ISERROR(STDEV('Data pre-processing'!C45:V45)),"N/A",STDEV('Data pre-processing'!C45:V45))</f>
        <v>N/A</v>
      </c>
      <c r="XFD45" s="17"/>
    </row>
    <row r="46" spans="1:24 16384:16384" ht="12.75" customHeight="1" x14ac:dyDescent="0.2">
      <c r="A46" s="56" t="str">
        <f>'Transcript table'!C51</f>
        <v>TET2</v>
      </c>
      <c r="B46" s="45" t="s">
        <v>45</v>
      </c>
      <c r="C46" s="169"/>
      <c r="D46" s="169"/>
      <c r="E46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7">
        <f>IF(ISERROR(AVERAGE('Data pre-processing'!C46:V46)),35,IF(COUNT('Data pre-processing'!C46:V46)&lt;2,"N/A",AVERAGE('Data pre-processing'!C46:V46)))</f>
        <v>35</v>
      </c>
      <c r="X46" s="57" t="str">
        <f>IF(ISERROR(STDEV('Data pre-processing'!C46:V46)),"N/A",STDEV('Data pre-processing'!C46:V46))</f>
        <v>N/A</v>
      </c>
      <c r="XFD46" s="17"/>
    </row>
    <row r="47" spans="1:24 16384:16384" ht="12.75" customHeight="1" x14ac:dyDescent="0.2">
      <c r="A47" s="56" t="str">
        <f>'Transcript table'!C52</f>
        <v>TET3</v>
      </c>
      <c r="B47" s="45" t="s">
        <v>46</v>
      </c>
      <c r="C47" s="169"/>
      <c r="D47" s="169"/>
      <c r="E47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7">
        <f>IF(ISERROR(AVERAGE('Data pre-processing'!C47:V47)),35,IF(COUNT('Data pre-processing'!C47:V47)&lt;2,"N/A",AVERAGE('Data pre-processing'!C47:V47)))</f>
        <v>35</v>
      </c>
      <c r="X47" s="57" t="str">
        <f>IF(ISERROR(STDEV('Data pre-processing'!C47:V47)),"N/A",STDEV('Data pre-processing'!C47:V47))</f>
        <v>N/A</v>
      </c>
      <c r="XFD47" s="17"/>
    </row>
    <row r="48" spans="1:24 16384:16384" ht="12.75" customHeight="1" x14ac:dyDescent="0.2">
      <c r="A48" s="56" t="str">
        <f>'Transcript table'!C53</f>
        <v>HNRNPA2B1</v>
      </c>
      <c r="B48" s="45" t="s">
        <v>47</v>
      </c>
      <c r="C48" s="169"/>
      <c r="D48" s="169"/>
      <c r="E48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7">
        <f>IF(ISERROR(AVERAGE('Data pre-processing'!C48:V48)),35,IF(COUNT('Data pre-processing'!C48:V48)&lt;2,"N/A",AVERAGE('Data pre-processing'!C48:V48)))</f>
        <v>35</v>
      </c>
      <c r="X48" s="57" t="str">
        <f>IF(ISERROR(STDEV('Data pre-processing'!C48:V48)),"N/A",STDEV('Data pre-processing'!C48:V48))</f>
        <v>N/A</v>
      </c>
      <c r="XFD48" s="17"/>
    </row>
    <row r="49" spans="1:24 16384:16384" ht="12.75" customHeight="1" x14ac:dyDescent="0.2">
      <c r="A49" s="56" t="str">
        <f>'Transcript table'!C54</f>
        <v>HNRNPA2B1</v>
      </c>
      <c r="B49" s="45" t="s">
        <v>48</v>
      </c>
      <c r="C49" s="169"/>
      <c r="D49" s="169"/>
      <c r="E49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7">
        <f>IF(ISERROR(AVERAGE('Data pre-processing'!C49:V49)),35,IF(COUNT('Data pre-processing'!C49:V49)&lt;2,"N/A",AVERAGE('Data pre-processing'!C49:V49)))</f>
        <v>35</v>
      </c>
      <c r="X49" s="57" t="str">
        <f>IF(ISERROR(STDEV('Data pre-processing'!C49:V49)),"N/A",STDEV('Data pre-processing'!C49:V49))</f>
        <v>N/A</v>
      </c>
      <c r="XFD49" s="17"/>
    </row>
    <row r="50" spans="1:24 16384:16384" ht="12.75" customHeight="1" x14ac:dyDescent="0.2">
      <c r="A50" s="56" t="str">
        <f>'Transcript table'!C55</f>
        <v>HNRNPC1</v>
      </c>
      <c r="B50" s="45" t="s">
        <v>49</v>
      </c>
      <c r="C50" s="169"/>
      <c r="D50" s="169"/>
      <c r="E50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7">
        <f>IF(ISERROR(AVERAGE('Data pre-processing'!C50:V50)),35,IF(COUNT('Data pre-processing'!C50:V50)&lt;2,"N/A",AVERAGE('Data pre-processing'!C50:V50)))</f>
        <v>35</v>
      </c>
      <c r="X50" s="57" t="str">
        <f>IF(ISERROR(STDEV('Data pre-processing'!C50:V50)),"N/A",STDEV('Data pre-processing'!C50:V50))</f>
        <v>N/A</v>
      </c>
      <c r="XFD50" s="17"/>
    </row>
    <row r="51" spans="1:24 16384:16384" ht="12.75" customHeight="1" x14ac:dyDescent="0.2">
      <c r="A51" s="56" t="str">
        <f>'Transcript table'!C56</f>
        <v>HNRNPC2</v>
      </c>
      <c r="B51" s="45" t="s">
        <v>50</v>
      </c>
      <c r="C51" s="169"/>
      <c r="D51" s="169"/>
      <c r="E51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7">
        <f>IF(ISERROR(AVERAGE('Data pre-processing'!C51:V51)),35,IF(COUNT('Data pre-processing'!C51:V51)&lt;2,"N/A",AVERAGE('Data pre-processing'!C51:V51)))</f>
        <v>35</v>
      </c>
      <c r="X51" s="57" t="str">
        <f>IF(ISERROR(STDEV('Data pre-processing'!C51:V51)),"N/A",STDEV('Data pre-processing'!C51:V51))</f>
        <v>N/A</v>
      </c>
      <c r="XFD51" s="17"/>
    </row>
    <row r="52" spans="1:24 16384:16384" ht="12.75" customHeight="1" x14ac:dyDescent="0.2">
      <c r="A52" s="56" t="str">
        <f>'Transcript table'!C57</f>
        <v xml:space="preserve">YTHDC1 </v>
      </c>
      <c r="B52" s="45" t="s">
        <v>51</v>
      </c>
      <c r="C52" s="169"/>
      <c r="D52" s="169"/>
      <c r="E52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7">
        <f>IF(ISERROR(AVERAGE('Data pre-processing'!C52:V52)),35,IF(COUNT('Data pre-processing'!C52:V52)&lt;2,"N/A",AVERAGE('Data pre-processing'!C52:V52)))</f>
        <v>35</v>
      </c>
      <c r="X52" s="57" t="str">
        <f>IF(ISERROR(STDEV('Data pre-processing'!C52:V52)),"N/A",STDEV('Data pre-processing'!C52:V52))</f>
        <v>N/A</v>
      </c>
      <c r="XFD52" s="17"/>
    </row>
    <row r="53" spans="1:24 16384:16384" ht="12.75" customHeight="1" x14ac:dyDescent="0.2">
      <c r="A53" s="56" t="str">
        <f>'Transcript table'!C58</f>
        <v>YTHDC2</v>
      </c>
      <c r="B53" s="45" t="s">
        <v>52</v>
      </c>
      <c r="C53" s="169"/>
      <c r="D53" s="169"/>
      <c r="E53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7">
        <f>IF(ISERROR(AVERAGE('Data pre-processing'!C53:V53)),35,IF(COUNT('Data pre-processing'!C53:V53)&lt;2,"N/A",AVERAGE('Data pre-processing'!C53:V53)))</f>
        <v>35</v>
      </c>
      <c r="X53" s="57" t="str">
        <f>IF(ISERROR(STDEV('Data pre-processing'!C53:V53)),"N/A",STDEV('Data pre-processing'!C53:V53))</f>
        <v>N/A</v>
      </c>
      <c r="XFD53" s="17"/>
    </row>
    <row r="54" spans="1:24 16384:16384" ht="12.75" customHeight="1" x14ac:dyDescent="0.2">
      <c r="A54" s="56" t="str">
        <f>'Transcript table'!C59</f>
        <v>YTHDF1</v>
      </c>
      <c r="B54" s="45" t="s">
        <v>53</v>
      </c>
      <c r="C54" s="169"/>
      <c r="D54" s="169"/>
      <c r="E54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7">
        <f>IF(ISERROR(AVERAGE('Data pre-processing'!C54:V54)),35,IF(COUNT('Data pre-processing'!C54:V54)&lt;2,"N/A",AVERAGE('Data pre-processing'!C54:V54)))</f>
        <v>35</v>
      </c>
      <c r="X54" s="57" t="str">
        <f>IF(ISERROR(STDEV('Data pre-processing'!C54:V54)),"N/A",STDEV('Data pre-processing'!C54:V54))</f>
        <v>N/A</v>
      </c>
      <c r="XFD54" s="17"/>
    </row>
    <row r="55" spans="1:24 16384:16384" ht="12.75" customHeight="1" x14ac:dyDescent="0.2">
      <c r="A55" s="56" t="str">
        <f>'Transcript table'!C60</f>
        <v>YTHDF2</v>
      </c>
      <c r="B55" s="45" t="s">
        <v>54</v>
      </c>
      <c r="C55" s="169"/>
      <c r="D55" s="169"/>
      <c r="E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7">
        <f>IF(ISERROR(AVERAGE('Data pre-processing'!C55:V55)),35,IF(COUNT('Data pre-processing'!C55:V55)&lt;2,"N/A",AVERAGE('Data pre-processing'!C55:V55)))</f>
        <v>35</v>
      </c>
      <c r="X55" s="57" t="str">
        <f>IF(ISERROR(STDEV('Data pre-processing'!C55:V55)),"N/A",STDEV('Data pre-processing'!C55:V55))</f>
        <v>N/A</v>
      </c>
      <c r="XFD55" s="17"/>
    </row>
    <row r="56" spans="1:24 16384:16384" ht="12.75" customHeight="1" x14ac:dyDescent="0.2">
      <c r="A56" s="56" t="str">
        <f>'Transcript table'!C61</f>
        <v>YTHDF3</v>
      </c>
      <c r="B56" s="45" t="s">
        <v>55</v>
      </c>
      <c r="C56" s="169"/>
      <c r="D56" s="169"/>
      <c r="E56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7">
        <f>IF(ISERROR(AVERAGE('Data pre-processing'!C56:V56)),35,IF(COUNT('Data pre-processing'!C56:V56)&lt;2,"N/A",AVERAGE('Data pre-processing'!C56:V56)))</f>
        <v>35</v>
      </c>
      <c r="X56" s="57" t="str">
        <f>IF(ISERROR(STDEV('Data pre-processing'!C56:V56)),"N/A",STDEV('Data pre-processing'!C56:V56))</f>
        <v>N/A</v>
      </c>
      <c r="XFD56" s="17"/>
    </row>
    <row r="57" spans="1:24 16384:16384" ht="12.75" customHeight="1" x14ac:dyDescent="0.2">
      <c r="A57" s="56" t="str">
        <f>'Transcript table'!C62</f>
        <v>ELAVL1</v>
      </c>
      <c r="B57" s="45" t="s">
        <v>56</v>
      </c>
      <c r="C57" s="169"/>
      <c r="D57" s="169"/>
      <c r="E57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7">
        <f>IF(ISERROR(AVERAGE('Data pre-processing'!C57:V57)),35,IF(COUNT('Data pre-processing'!C57:V57)&lt;2,"N/A",AVERAGE('Data pre-processing'!C57:V57)))</f>
        <v>35</v>
      </c>
      <c r="X57" s="57" t="str">
        <f>IF(ISERROR(STDEV('Data pre-processing'!C57:V57)),"N/A",STDEV('Data pre-processing'!C57:V57))</f>
        <v>N/A</v>
      </c>
      <c r="XFD57" s="17"/>
    </row>
    <row r="58" spans="1:24 16384:16384" ht="12.75" customHeight="1" x14ac:dyDescent="0.2">
      <c r="A58" s="56" t="str">
        <f>'Transcript table'!C63</f>
        <v>KIAA1429</v>
      </c>
      <c r="B58" s="45" t="s">
        <v>57</v>
      </c>
      <c r="C58" s="169"/>
      <c r="D58" s="169"/>
      <c r="E58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7">
        <f>IF(ISERROR(AVERAGE('Data pre-processing'!C58:V58)),35,IF(COUNT('Data pre-processing'!C58:V58)&lt;2,"N/A",AVERAGE('Data pre-processing'!C58:V58)))</f>
        <v>35</v>
      </c>
      <c r="X58" s="57" t="str">
        <f>IF(ISERROR(STDEV('Data pre-processing'!C58:V58)),"N/A",STDEV('Data pre-processing'!C58:V58))</f>
        <v>N/A</v>
      </c>
      <c r="XFD58" s="17"/>
    </row>
    <row r="59" spans="1:24 16384:16384" ht="12.75" customHeight="1" x14ac:dyDescent="0.2">
      <c r="A59" s="56" t="str">
        <f>'Transcript table'!C64</f>
        <v>METTL14</v>
      </c>
      <c r="B59" s="45" t="s">
        <v>58</v>
      </c>
      <c r="C59" s="169"/>
      <c r="D59" s="169"/>
      <c r="E59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7">
        <f>IF(ISERROR(AVERAGE('Data pre-processing'!C59:V59)),35,IF(COUNT('Data pre-processing'!C59:V59)&lt;2,"N/A",AVERAGE('Data pre-processing'!C59:V59)))</f>
        <v>35</v>
      </c>
      <c r="X59" s="57" t="str">
        <f>IF(ISERROR(STDEV('Data pre-processing'!C59:V59)),"N/A",STDEV('Data pre-processing'!C59:V59))</f>
        <v>N/A</v>
      </c>
      <c r="XFD59" s="17"/>
    </row>
    <row r="60" spans="1:24 16384:16384" ht="12.75" customHeight="1" x14ac:dyDescent="0.2">
      <c r="A60" s="56" t="str">
        <f>'Transcript table'!C65</f>
        <v>METTL3</v>
      </c>
      <c r="B60" s="45" t="s">
        <v>59</v>
      </c>
      <c r="C60" s="169"/>
      <c r="D60" s="169"/>
      <c r="E60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7">
        <f>IF(ISERROR(AVERAGE('Data pre-processing'!C60:V60)),35,IF(COUNT('Data pre-processing'!C60:V60)&lt;2,"N/A",AVERAGE('Data pre-processing'!C60:V60)))</f>
        <v>35</v>
      </c>
      <c r="X60" s="57" t="str">
        <f>IF(ISERROR(STDEV('Data pre-processing'!C60:V60)),"N/A",STDEV('Data pre-processing'!C60:V60))</f>
        <v>N/A</v>
      </c>
      <c r="XFD60" s="17"/>
    </row>
    <row r="61" spans="1:24 16384:16384" ht="12.75" customHeight="1" x14ac:dyDescent="0.2">
      <c r="A61" s="56" t="str">
        <f>'Transcript table'!C66</f>
        <v>METTL4</v>
      </c>
      <c r="B61" s="45" t="s">
        <v>60</v>
      </c>
      <c r="C61" s="169"/>
      <c r="D61" s="169"/>
      <c r="E61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7">
        <f>IF(ISERROR(AVERAGE('Data pre-processing'!C61:V61)),35,IF(COUNT('Data pre-processing'!C61:V61)&lt;2,"N/A",AVERAGE('Data pre-processing'!C61:V61)))</f>
        <v>35</v>
      </c>
      <c r="X61" s="57" t="str">
        <f>IF(ISERROR(STDEV('Data pre-processing'!C61:V61)),"N/A",STDEV('Data pre-processing'!C61:V61))</f>
        <v>N/A</v>
      </c>
      <c r="XFD61" s="17"/>
    </row>
    <row r="62" spans="1:24 16384:16384" ht="12.75" customHeight="1" x14ac:dyDescent="0.2">
      <c r="A62" s="56" t="str">
        <f>'Transcript table'!C67</f>
        <v>WTAP</v>
      </c>
      <c r="B62" s="45" t="s">
        <v>61</v>
      </c>
      <c r="C62" s="169"/>
      <c r="D62" s="169"/>
      <c r="E62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7">
        <f>IF(ISERROR(AVERAGE('Data pre-processing'!C62:V62)),35,IF(COUNT('Data pre-processing'!C62:V62)&lt;2,"N/A",AVERAGE('Data pre-processing'!C62:V62)))</f>
        <v>35</v>
      </c>
      <c r="X62" s="57" t="str">
        <f>IF(ISERROR(STDEV('Data pre-processing'!C62:V62)),"N/A",STDEV('Data pre-processing'!C62:V62))</f>
        <v>N/A</v>
      </c>
      <c r="XFD62" s="17"/>
    </row>
    <row r="63" spans="1:24 16384:16384" ht="12.75" customHeight="1" x14ac:dyDescent="0.2">
      <c r="A63" s="56" t="str">
        <f>'Transcript table'!C68</f>
        <v>DGCR8</v>
      </c>
      <c r="B63" s="45" t="s">
        <v>62</v>
      </c>
      <c r="C63" s="169"/>
      <c r="D63" s="169"/>
      <c r="E63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7">
        <f>IF(ISERROR(AVERAGE('Data pre-processing'!C63:V63)),35,IF(COUNT('Data pre-processing'!C63:V63)&lt;2,"N/A",AVERAGE('Data pre-processing'!C63:V63)))</f>
        <v>35</v>
      </c>
      <c r="X63" s="57" t="str">
        <f>IF(ISERROR(STDEV('Data pre-processing'!C63:V63)),"N/A",STDEV('Data pre-processing'!C63:V63))</f>
        <v>N/A</v>
      </c>
      <c r="XFD63" s="17"/>
    </row>
    <row r="64" spans="1:24 16384:16384" ht="12.75" customHeight="1" x14ac:dyDescent="0.2">
      <c r="A64" s="56" t="str">
        <f>'Transcript table'!C69</f>
        <v>ALKBH5</v>
      </c>
      <c r="B64" s="45" t="s">
        <v>63</v>
      </c>
      <c r="C64" s="169"/>
      <c r="D64" s="169"/>
      <c r="E64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7">
        <f>IF(ISERROR(AVERAGE('Data pre-processing'!C64:V64)),35,IF(COUNT('Data pre-processing'!C64:V64)&lt;2,"N/A",AVERAGE('Data pre-processing'!C64:V64)))</f>
        <v>35</v>
      </c>
      <c r="X64" s="57" t="str">
        <f>IF(ISERROR(STDEV('Data pre-processing'!C64:V64)),"N/A",STDEV('Data pre-processing'!C64:V64))</f>
        <v>N/A</v>
      </c>
      <c r="XFD64" s="17"/>
    </row>
    <row r="65" spans="1:24 16384:16384" ht="12.75" customHeight="1" x14ac:dyDescent="0.2">
      <c r="A65" s="56" t="str">
        <f>'Transcript table'!C70</f>
        <v>FTO</v>
      </c>
      <c r="B65" s="45" t="s">
        <v>64</v>
      </c>
      <c r="C65" s="169"/>
      <c r="D65" s="169"/>
      <c r="E6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7">
        <f>IF(ISERROR(AVERAGE('Data pre-processing'!C65:V65)),35,IF(COUNT('Data pre-processing'!C65:V65)&lt;2,"N/A",AVERAGE('Data pre-processing'!C65:V65)))</f>
        <v>35</v>
      </c>
      <c r="X65" s="57" t="str">
        <f>IF(ISERROR(STDEV('Data pre-processing'!C65:V65)),"N/A",STDEV('Data pre-processing'!C65:V65))</f>
        <v>N/A</v>
      </c>
      <c r="XFD65" s="17"/>
    </row>
    <row r="66" spans="1:24 16384:16384" ht="12.75" customHeight="1" x14ac:dyDescent="0.2">
      <c r="A66" s="56" t="str">
        <f>'Transcript table'!C71</f>
        <v>RNGTT</v>
      </c>
      <c r="B66" s="45" t="s">
        <v>65</v>
      </c>
      <c r="C66" s="169"/>
      <c r="D66" s="169"/>
      <c r="E66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7">
        <f>IF(ISERROR(AVERAGE('Data pre-processing'!C66:V66)),35,IF(COUNT('Data pre-processing'!C66:V66)&lt;2,"N/A",AVERAGE('Data pre-processing'!C66:V66)))</f>
        <v>35</v>
      </c>
      <c r="X66" s="57" t="str">
        <f>IF(ISERROR(STDEV('Data pre-processing'!C66:V66)),"N/A",STDEV('Data pre-processing'!C66:V66))</f>
        <v>N/A</v>
      </c>
      <c r="XFD66" s="17"/>
    </row>
    <row r="67" spans="1:24 16384:16384" ht="12.75" customHeight="1" x14ac:dyDescent="0.2">
      <c r="A67" s="56" t="str">
        <f>'Transcript table'!C72</f>
        <v>RNMT</v>
      </c>
      <c r="B67" s="45" t="s">
        <v>66</v>
      </c>
      <c r="C67" s="169"/>
      <c r="D67" s="169"/>
      <c r="E67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7">
        <f>IF(ISERROR(AVERAGE('Data pre-processing'!C67:V67)),35,IF(COUNT('Data pre-processing'!C67:V67)&lt;2,"N/A",AVERAGE('Data pre-processing'!C67:V67)))</f>
        <v>35</v>
      </c>
      <c r="X67" s="57" t="str">
        <f>IF(ISERROR(STDEV('Data pre-processing'!C67:V67)),"N/A",STDEV('Data pre-processing'!C67:V67))</f>
        <v>N/A</v>
      </c>
      <c r="XFD67" s="17"/>
    </row>
    <row r="68" spans="1:24 16384:16384" ht="12.75" customHeight="1" x14ac:dyDescent="0.2">
      <c r="A68" s="56" t="str">
        <f>'Transcript table'!C73</f>
        <v>CMTR1</v>
      </c>
      <c r="B68" s="45" t="s">
        <v>67</v>
      </c>
      <c r="C68" s="169"/>
      <c r="D68" s="169"/>
      <c r="E68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7">
        <f>IF(ISERROR(AVERAGE('Data pre-processing'!C68:V68)),35,IF(COUNT('Data pre-processing'!C68:V68)&lt;2,"N/A",AVERAGE('Data pre-processing'!C68:V68)))</f>
        <v>35</v>
      </c>
      <c r="X68" s="57" t="str">
        <f>IF(ISERROR(STDEV('Data pre-processing'!C68:V68)),"N/A",STDEV('Data pre-processing'!C68:V68))</f>
        <v>N/A</v>
      </c>
      <c r="XFD68" s="17"/>
    </row>
    <row r="69" spans="1:24 16384:16384" ht="12.75" customHeight="1" x14ac:dyDescent="0.2">
      <c r="A69" s="56" t="str">
        <f>'Transcript table'!C74</f>
        <v>CMTR2</v>
      </c>
      <c r="B69" s="45" t="s">
        <v>68</v>
      </c>
      <c r="C69" s="169"/>
      <c r="D69" s="169"/>
      <c r="E69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7">
        <f>IF(ISERROR(AVERAGE('Data pre-processing'!C69:V69)),35,IF(COUNT('Data pre-processing'!C69:V69)&lt;2,"N/A",AVERAGE('Data pre-processing'!C69:V69)))</f>
        <v>35</v>
      </c>
      <c r="X69" s="57" t="str">
        <f>IF(ISERROR(STDEV('Data pre-processing'!C69:V69)),"N/A",STDEV('Data pre-processing'!C69:V69))</f>
        <v>N/A</v>
      </c>
      <c r="XFD69" s="17"/>
    </row>
    <row r="70" spans="1:24 16384:16384" ht="12.75" customHeight="1" x14ac:dyDescent="0.2">
      <c r="A70" s="56" t="str">
        <f>'Transcript table'!C75</f>
        <v>DKC1</v>
      </c>
      <c r="B70" s="45" t="s">
        <v>69</v>
      </c>
      <c r="C70" s="169"/>
      <c r="D70" s="169"/>
      <c r="E70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7">
        <f>IF(ISERROR(AVERAGE('Data pre-processing'!C70:V70)),35,IF(COUNT('Data pre-processing'!C70:V70)&lt;2,"N/A",AVERAGE('Data pre-processing'!C70:V70)))</f>
        <v>35</v>
      </c>
      <c r="X70" s="57" t="str">
        <f>IF(ISERROR(STDEV('Data pre-processing'!C70:V70)),"N/A",STDEV('Data pre-processing'!C70:V70))</f>
        <v>N/A</v>
      </c>
      <c r="XFD70" s="17"/>
    </row>
    <row r="71" spans="1:24 16384:16384" ht="12.75" customHeight="1" x14ac:dyDescent="0.2">
      <c r="A71" s="56" t="str">
        <f>'Transcript table'!C76</f>
        <v>GAR1</v>
      </c>
      <c r="B71" s="45" t="s">
        <v>70</v>
      </c>
      <c r="C71" s="169"/>
      <c r="D71" s="169"/>
      <c r="E71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7">
        <f>IF(ISERROR(AVERAGE('Data pre-processing'!C71:V71)),35,IF(COUNT('Data pre-processing'!C71:V71)&lt;2,"N/A",AVERAGE('Data pre-processing'!C71:V71)))</f>
        <v>35</v>
      </c>
      <c r="X71" s="57" t="str">
        <f>IF(ISERROR(STDEV('Data pre-processing'!C71:V71)),"N/A",STDEV('Data pre-processing'!C71:V71))</f>
        <v>N/A</v>
      </c>
      <c r="XFD71" s="17"/>
    </row>
    <row r="72" spans="1:24 16384:16384" ht="12.75" customHeight="1" x14ac:dyDescent="0.2">
      <c r="A72" s="56" t="str">
        <f>'Transcript table'!C77</f>
        <v>NAF1</v>
      </c>
      <c r="B72" s="45" t="s">
        <v>71</v>
      </c>
      <c r="C72" s="169"/>
      <c r="D72" s="169"/>
      <c r="E72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7">
        <f>IF(ISERROR(AVERAGE('Data pre-processing'!C72:V72)),35,IF(COUNT('Data pre-processing'!C72:V72)&lt;2,"N/A",AVERAGE('Data pre-processing'!C72:V72)))</f>
        <v>35</v>
      </c>
      <c r="X72" s="57" t="str">
        <f>IF(ISERROR(STDEV('Data pre-processing'!C72:V72)),"N/A",STDEV('Data pre-processing'!C72:V72))</f>
        <v>N/A</v>
      </c>
      <c r="XFD72" s="17"/>
    </row>
    <row r="73" spans="1:24 16384:16384" ht="12.75" customHeight="1" x14ac:dyDescent="0.2">
      <c r="A73" s="56" t="str">
        <f>'Transcript table'!C78</f>
        <v>NHP2</v>
      </c>
      <c r="B73" s="45" t="s">
        <v>72</v>
      </c>
      <c r="C73" s="169"/>
      <c r="D73" s="169"/>
      <c r="E73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7">
        <f>IF(ISERROR(AVERAGE('Data pre-processing'!C73:V73)),35,IF(COUNT('Data pre-processing'!C73:V73)&lt;2,"N/A",AVERAGE('Data pre-processing'!C73:V73)))</f>
        <v>35</v>
      </c>
      <c r="X73" s="57" t="str">
        <f>IF(ISERROR(STDEV('Data pre-processing'!C73:V73)),"N/A",STDEV('Data pre-processing'!C73:V73))</f>
        <v>N/A</v>
      </c>
      <c r="XFD73" s="17"/>
    </row>
    <row r="74" spans="1:24 16384:16384" ht="12.75" customHeight="1" x14ac:dyDescent="0.2">
      <c r="A74" s="56" t="str">
        <f>'Transcript table'!C79</f>
        <v>NOP10</v>
      </c>
      <c r="B74" s="45" t="s">
        <v>73</v>
      </c>
      <c r="C74" s="169"/>
      <c r="D74" s="169"/>
      <c r="E74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7">
        <f>IF(ISERROR(AVERAGE('Data pre-processing'!C74:V74)),35,IF(COUNT('Data pre-processing'!C74:V74)&lt;2,"N/A",AVERAGE('Data pre-processing'!C74:V74)))</f>
        <v>35</v>
      </c>
      <c r="X74" s="57" t="str">
        <f>IF(ISERROR(STDEV('Data pre-processing'!C74:V74)),"N/A",STDEV('Data pre-processing'!C74:V74))</f>
        <v>N/A</v>
      </c>
      <c r="XFD74" s="17"/>
    </row>
    <row r="75" spans="1:24 16384:16384" ht="12.75" customHeight="1" x14ac:dyDescent="0.2">
      <c r="A75" s="56" t="str">
        <f>'Transcript table'!C80</f>
        <v>PUS1</v>
      </c>
      <c r="B75" s="45" t="s">
        <v>74</v>
      </c>
      <c r="C75" s="169"/>
      <c r="D75" s="169"/>
      <c r="E7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7">
        <f>IF(ISERROR(AVERAGE('Data pre-processing'!C75:V75)),35,IF(COUNT('Data pre-processing'!C75:V75)&lt;2,"N/A",AVERAGE('Data pre-processing'!C75:V75)))</f>
        <v>35</v>
      </c>
      <c r="X75" s="57" t="str">
        <f>IF(ISERROR(STDEV('Data pre-processing'!C75:V75)),"N/A",STDEV('Data pre-processing'!C75:V75))</f>
        <v>N/A</v>
      </c>
      <c r="XFD75" s="17"/>
    </row>
    <row r="76" spans="1:24 16384:16384" ht="12.75" customHeight="1" x14ac:dyDescent="0.2">
      <c r="A76" s="56" t="str">
        <f>'Transcript table'!C81</f>
        <v>PUS3</v>
      </c>
      <c r="B76" s="45" t="s">
        <v>75</v>
      </c>
      <c r="C76" s="169"/>
      <c r="D76" s="169"/>
      <c r="E76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7">
        <f>IF(ISERROR(AVERAGE('Data pre-processing'!C76:V76)),35,IF(COUNT('Data pre-processing'!C76:V76)&lt;2,"N/A",AVERAGE('Data pre-processing'!C76:V76)))</f>
        <v>35</v>
      </c>
      <c r="X76" s="57" t="str">
        <f>IF(ISERROR(STDEV('Data pre-processing'!C76:V76)),"N/A",STDEV('Data pre-processing'!C76:V76))</f>
        <v>N/A</v>
      </c>
      <c r="XFD76" s="17"/>
    </row>
    <row r="77" spans="1:24 16384:16384" ht="12.75" customHeight="1" x14ac:dyDescent="0.2">
      <c r="A77" s="56" t="str">
        <f>'Transcript table'!C82</f>
        <v>PUS7</v>
      </c>
      <c r="B77" s="45" t="s">
        <v>76</v>
      </c>
      <c r="C77" s="169"/>
      <c r="D77" s="169"/>
      <c r="E77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7">
        <f>IF(ISERROR(AVERAGE('Data pre-processing'!C77:V77)),35,IF(COUNT('Data pre-processing'!C77:V77)&lt;2,"N/A",AVERAGE('Data pre-processing'!C77:V77)))</f>
        <v>35</v>
      </c>
      <c r="X77" s="57" t="str">
        <f>IF(ISERROR(STDEV('Data pre-processing'!C77:V77)),"N/A",STDEV('Data pre-processing'!C77:V77))</f>
        <v>N/A</v>
      </c>
      <c r="XFD77" s="17"/>
    </row>
    <row r="78" spans="1:24 16384:16384" ht="12.75" customHeight="1" x14ac:dyDescent="0.2">
      <c r="A78" s="56" t="str">
        <f>'Transcript table'!C83</f>
        <v>TRUB1</v>
      </c>
      <c r="B78" s="45" t="s">
        <v>77</v>
      </c>
      <c r="C78" s="169"/>
      <c r="D78" s="169"/>
      <c r="E78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7">
        <f>IF(ISERROR(AVERAGE('Data pre-processing'!C78:V78)),35,IF(COUNT('Data pre-processing'!C78:V78)&lt;2,"N/A",AVERAGE('Data pre-processing'!C78:V78)))</f>
        <v>35</v>
      </c>
      <c r="X78" s="57" t="str">
        <f>IF(ISERROR(STDEV('Data pre-processing'!C78:V78)),"N/A",STDEV('Data pre-processing'!C78:V78))</f>
        <v>N/A</v>
      </c>
      <c r="XFD78" s="17"/>
    </row>
    <row r="79" spans="1:24 16384:16384" ht="12.75" customHeight="1" x14ac:dyDescent="0.2">
      <c r="A79" s="56" t="str">
        <f>'Transcript table'!C84</f>
        <v>PUS10</v>
      </c>
      <c r="B79" s="45" t="s">
        <v>78</v>
      </c>
      <c r="C79" s="169"/>
      <c r="D79" s="169"/>
      <c r="E79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7">
        <f>IF(ISERROR(AVERAGE('Data pre-processing'!C79:V79)),35,IF(COUNT('Data pre-processing'!C79:V79)&lt;2,"N/A",AVERAGE('Data pre-processing'!C79:V79)))</f>
        <v>35</v>
      </c>
      <c r="X79" s="57" t="str">
        <f>IF(ISERROR(STDEV('Data pre-processing'!C79:V79)),"N/A",STDEV('Data pre-processing'!C79:V79))</f>
        <v>N/A</v>
      </c>
      <c r="XFD79" s="17"/>
    </row>
    <row r="80" spans="1:24 16384:16384" ht="12.75" customHeight="1" x14ac:dyDescent="0.2">
      <c r="A80" s="56" t="str">
        <f>'Transcript table'!C85</f>
        <v>PUS7L</v>
      </c>
      <c r="B80" s="45" t="s">
        <v>79</v>
      </c>
      <c r="C80" s="169"/>
      <c r="D80" s="169"/>
      <c r="E80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7">
        <f>IF(ISERROR(AVERAGE('Data pre-processing'!C80:V80)),35,IF(COUNT('Data pre-processing'!C80:V80)&lt;2,"N/A",AVERAGE('Data pre-processing'!C80:V80)))</f>
        <v>35</v>
      </c>
      <c r="X80" s="57" t="str">
        <f>IF(ISERROR(STDEV('Data pre-processing'!C80:V80)),"N/A",STDEV('Data pre-processing'!C80:V80))</f>
        <v>N/A</v>
      </c>
      <c r="XFD80" s="17"/>
    </row>
    <row r="81" spans="1:24 16384:16384" ht="12.75" customHeight="1" x14ac:dyDescent="0.2">
      <c r="A81" s="56" t="str">
        <f>'Transcript table'!C86</f>
        <v>PUSL1</v>
      </c>
      <c r="B81" s="45" t="s">
        <v>80</v>
      </c>
      <c r="C81" s="169"/>
      <c r="D81" s="169"/>
      <c r="E81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7">
        <f>IF(ISERROR(AVERAGE('Data pre-processing'!C81:V81)),35,IF(COUNT('Data pre-processing'!C81:V81)&lt;2,"N/A",AVERAGE('Data pre-processing'!C81:V81)))</f>
        <v>35</v>
      </c>
      <c r="X81" s="57" t="str">
        <f>IF(ISERROR(STDEV('Data pre-processing'!C81:V81)),"N/A",STDEV('Data pre-processing'!C81:V81))</f>
        <v>N/A</v>
      </c>
      <c r="XFD81" s="17"/>
    </row>
    <row r="82" spans="1:24 16384:16384" ht="12.75" customHeight="1" x14ac:dyDescent="0.2">
      <c r="A82" s="56" t="str">
        <f>'Transcript table'!C87</f>
        <v>RPUSD1</v>
      </c>
      <c r="B82" s="45" t="s">
        <v>81</v>
      </c>
      <c r="C82" s="169"/>
      <c r="D82" s="169"/>
      <c r="E82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7">
        <f>IF(ISERROR(AVERAGE('Data pre-processing'!C82:V82)),35,IF(COUNT('Data pre-processing'!C82:V82)&lt;2,"N/A",AVERAGE('Data pre-processing'!C82:V82)))</f>
        <v>35</v>
      </c>
      <c r="X82" s="57" t="str">
        <f>IF(ISERROR(STDEV('Data pre-processing'!C82:V82)),"N/A",STDEV('Data pre-processing'!C82:V82))</f>
        <v>N/A</v>
      </c>
      <c r="XFD82" s="17"/>
    </row>
    <row r="83" spans="1:24 16384:16384" ht="12.75" customHeight="1" x14ac:dyDescent="0.2">
      <c r="A83" s="56" t="str">
        <f>'Transcript table'!C88</f>
        <v>RPUSD2</v>
      </c>
      <c r="B83" s="45" t="s">
        <v>82</v>
      </c>
      <c r="C83" s="169"/>
      <c r="D83" s="169"/>
      <c r="E83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7">
        <f>IF(ISERROR(AVERAGE('Data pre-processing'!C83:V83)),35,IF(COUNT('Data pre-processing'!C83:V83)&lt;2,"N/A",AVERAGE('Data pre-processing'!C83:V83)))</f>
        <v>35</v>
      </c>
      <c r="X83" s="57" t="str">
        <f>IF(ISERROR(STDEV('Data pre-processing'!C83:V83)),"N/A",STDEV('Data pre-processing'!C83:V83))</f>
        <v>N/A</v>
      </c>
      <c r="XFD83" s="17"/>
    </row>
    <row r="84" spans="1:24 16384:16384" ht="12.75" customHeight="1" x14ac:dyDescent="0.2">
      <c r="A84" s="56" t="str">
        <f>'Transcript table'!C89</f>
        <v>RPUSD3</v>
      </c>
      <c r="B84" s="45" t="s">
        <v>83</v>
      </c>
      <c r="C84" s="169"/>
      <c r="D84" s="169"/>
      <c r="E84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7">
        <f>IF(ISERROR(AVERAGE('Data pre-processing'!C84:V84)),35,IF(COUNT('Data pre-processing'!C84:V84)&lt;2,"N/A",AVERAGE('Data pre-processing'!C84:V84)))</f>
        <v>35</v>
      </c>
      <c r="X84" s="57" t="str">
        <f>IF(ISERROR(STDEV('Data pre-processing'!C84:V84)),"N/A",STDEV('Data pre-processing'!C84:V84))</f>
        <v>N/A</v>
      </c>
      <c r="XFD84" s="17"/>
    </row>
    <row r="85" spans="1:24 16384:16384" ht="12.75" customHeight="1" x14ac:dyDescent="0.2">
      <c r="A85" s="56" t="str">
        <f>'Transcript table'!C90</f>
        <v>RPUSD4</v>
      </c>
      <c r="B85" s="45" t="s">
        <v>84</v>
      </c>
      <c r="C85" s="169"/>
      <c r="D85" s="169"/>
      <c r="E8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7">
        <f>IF(ISERROR(AVERAGE('Data pre-processing'!C85:V85)),35,IF(COUNT('Data pre-processing'!C85:V85)&lt;2,"N/A",AVERAGE('Data pre-processing'!C85:V85)))</f>
        <v>35</v>
      </c>
      <c r="X85" s="57" t="str">
        <f>IF(ISERROR(STDEV('Data pre-processing'!C85:V85)),"N/A",STDEV('Data pre-processing'!C85:V85))</f>
        <v>N/A</v>
      </c>
      <c r="XFD85" s="17"/>
    </row>
    <row r="86" spans="1:24 16384:16384" ht="12.75" customHeight="1" x14ac:dyDescent="0.2">
      <c r="A86" s="56" t="str">
        <f>'Transcript table'!C91</f>
        <v>TRUB2</v>
      </c>
      <c r="B86" s="45" t="s">
        <v>85</v>
      </c>
      <c r="C86" s="169"/>
      <c r="D86" s="169"/>
      <c r="E86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7">
        <f>IF(ISERROR(AVERAGE('Data pre-processing'!C86:V86)),35,IF(COUNT('Data pre-processing'!C86:V86)&lt;2,"N/A",AVERAGE('Data pre-processing'!C86:V86)))</f>
        <v>35</v>
      </c>
      <c r="X86" s="57" t="str">
        <f>IF(ISERROR(STDEV('Data pre-processing'!C86:V86)),"N/A",STDEV('Data pre-processing'!C86:V86))</f>
        <v>N/A</v>
      </c>
      <c r="XFD86" s="17"/>
    </row>
    <row r="87" spans="1:24 16384:16384" ht="12.75" customHeight="1" x14ac:dyDescent="0.2">
      <c r="A87" s="56" t="str">
        <f>'Transcript table'!C92</f>
        <v>RBM15</v>
      </c>
      <c r="B87" s="45" t="s">
        <v>86</v>
      </c>
      <c r="C87" s="169"/>
      <c r="D87" s="169"/>
      <c r="E87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7">
        <f>IF(ISERROR(AVERAGE('Data pre-processing'!C87:V87)),35,IF(COUNT('Data pre-processing'!C87:V87)&lt;2,"N/A",AVERAGE('Data pre-processing'!C87:V87)))</f>
        <v>35</v>
      </c>
      <c r="X87" s="57" t="str">
        <f>IF(ISERROR(STDEV('Data pre-processing'!C87:V87)),"N/A",STDEV('Data pre-processing'!C87:V87))</f>
        <v>N/A</v>
      </c>
      <c r="XFD87" s="17"/>
    </row>
    <row r="88" spans="1:24 16384:16384" ht="12.75" customHeight="1" x14ac:dyDescent="0.2">
      <c r="A88" s="56" t="str">
        <f>'Transcript table'!C93</f>
        <v>RBM15B</v>
      </c>
      <c r="B88" s="45" t="s">
        <v>87</v>
      </c>
      <c r="C88" s="169"/>
      <c r="D88" s="169"/>
      <c r="E88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7">
        <f>IF(ISERROR(AVERAGE('Data pre-processing'!C88:V88)),35,IF(COUNT('Data pre-processing'!C88:V88)&lt;2,"N/A",AVERAGE('Data pre-processing'!C88:V88)))</f>
        <v>35</v>
      </c>
      <c r="X88" s="57" t="str">
        <f>IF(ISERROR(STDEV('Data pre-processing'!C88:V88)),"N/A",STDEV('Data pre-processing'!C88:V88))</f>
        <v>N/A</v>
      </c>
      <c r="XFD88" s="17"/>
    </row>
    <row r="89" spans="1:24 16384:16384" ht="12.75" customHeight="1" x14ac:dyDescent="0.2">
      <c r="A89" s="56" t="str">
        <f>'Transcript table'!C94</f>
        <v>SRSF2</v>
      </c>
      <c r="B89" s="45" t="s">
        <v>88</v>
      </c>
      <c r="C89" s="169"/>
      <c r="D89" s="169"/>
      <c r="E89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7">
        <f>IF(ISERROR(AVERAGE('Data pre-processing'!C89:V89)),35,IF(COUNT('Data pre-processing'!C89:V89)&lt;2,"N/A",AVERAGE('Data pre-processing'!C89:V89)))</f>
        <v>35</v>
      </c>
      <c r="X89" s="57" t="str">
        <f>IF(ISERROR(STDEV('Data pre-processing'!C89:V89)),"N/A",STDEV('Data pre-processing'!C89:V89))</f>
        <v>N/A</v>
      </c>
      <c r="XFD89" s="17"/>
    </row>
    <row r="90" spans="1:24 16384:16384" ht="12.75" customHeight="1" x14ac:dyDescent="0.2">
      <c r="A90" s="56" t="str">
        <f>'Transcript table'!C95</f>
        <v>EIF3A</v>
      </c>
      <c r="B90" s="45" t="s">
        <v>89</v>
      </c>
      <c r="C90" s="169"/>
      <c r="D90" s="169"/>
      <c r="E90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7">
        <f>IF(ISERROR(AVERAGE('Data pre-processing'!C90:V90)),35,IF(COUNT('Data pre-processing'!C90:V90)&lt;2,"N/A",AVERAGE('Data pre-processing'!C90:V90)))</f>
        <v>35</v>
      </c>
      <c r="X90" s="57" t="str">
        <f>IF(ISERROR(STDEV('Data pre-processing'!C90:V90)),"N/A",STDEV('Data pre-processing'!C90:V90))</f>
        <v>N/A</v>
      </c>
      <c r="XFD90" s="17"/>
    </row>
    <row r="91" spans="1:24 16384:16384" ht="12.75" customHeight="1" x14ac:dyDescent="0.2">
      <c r="A91" s="56" t="str">
        <f>'Transcript table'!C96</f>
        <v>EIF3B</v>
      </c>
      <c r="B91" s="45" t="s">
        <v>90</v>
      </c>
      <c r="C91" s="169"/>
      <c r="D91" s="169"/>
      <c r="E91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7">
        <f>IF(ISERROR(AVERAGE('Data pre-processing'!C91:V91)),35,IF(COUNT('Data pre-processing'!C91:V91)&lt;2,"N/A",AVERAGE('Data pre-processing'!C91:V91)))</f>
        <v>35</v>
      </c>
      <c r="X91" s="57" t="str">
        <f>IF(ISERROR(STDEV('Data pre-processing'!C91:V91)),"N/A",STDEV('Data pre-processing'!C91:V91))</f>
        <v>N/A</v>
      </c>
      <c r="XFD91" s="17"/>
    </row>
    <row r="92" spans="1:24 16384:16384" ht="12.75" customHeight="1" x14ac:dyDescent="0.2">
      <c r="A92" s="56" t="str">
        <f>'Transcript table'!C97</f>
        <v>GAPDH</v>
      </c>
      <c r="B92" s="45" t="s">
        <v>91</v>
      </c>
      <c r="C92" s="169"/>
      <c r="D92" s="169"/>
      <c r="E92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7">
        <f>IF(ISERROR(AVERAGE('Data pre-processing'!C92:V92)),35,IF(COUNT('Data pre-processing'!C92:V92)&lt;2,"N/A",AVERAGE('Data pre-processing'!C92:V92)))</f>
        <v>35</v>
      </c>
      <c r="X92" s="57" t="str">
        <f>IF(ISERROR(STDEV('Data pre-processing'!C92:V92)),"N/A",STDEV('Data pre-processing'!C92:V92))</f>
        <v>N/A</v>
      </c>
      <c r="XFD92" s="17"/>
    </row>
    <row r="93" spans="1:24 16384:16384" ht="12.75" customHeight="1" x14ac:dyDescent="0.2">
      <c r="A93" s="56" t="str">
        <f>'Transcript table'!C98</f>
        <v>ACTB</v>
      </c>
      <c r="B93" s="45" t="s">
        <v>92</v>
      </c>
      <c r="C93" s="169"/>
      <c r="D93" s="169"/>
      <c r="E93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7">
        <f>IF(ISERROR(AVERAGE('Data pre-processing'!C93:V93)),35,IF(COUNT('Data pre-processing'!C93:V93)&lt;2,"N/A",AVERAGE('Data pre-processing'!C93:V93)))</f>
        <v>35</v>
      </c>
      <c r="X93" s="57" t="str">
        <f>IF(ISERROR(STDEV('Data pre-processing'!C93:V93)),"N/A",STDEV('Data pre-processing'!C93:V93))</f>
        <v>N/A</v>
      </c>
      <c r="XFD93" s="17"/>
    </row>
    <row r="94" spans="1:24 16384:16384" ht="12.75" customHeight="1" x14ac:dyDescent="0.2">
      <c r="A94" s="56" t="str">
        <f>'Transcript table'!C99</f>
        <v>18S RNA</v>
      </c>
      <c r="B94" s="45" t="s">
        <v>93</v>
      </c>
      <c r="C94" s="169"/>
      <c r="D94" s="169"/>
      <c r="E94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7">
        <f>IF(ISERROR(AVERAGE('Data pre-processing'!C94:V94)),35,IF(COUNT('Data pre-processing'!C94:V94)&lt;2,"N/A",AVERAGE('Data pre-processing'!C94:V94)))</f>
        <v>35</v>
      </c>
      <c r="X94" s="57" t="str">
        <f>IF(ISERROR(STDEV('Data pre-processing'!C94:V94)),"N/A",STDEV('Data pre-processing'!C94:V94))</f>
        <v>N/A</v>
      </c>
      <c r="XFD94" s="17"/>
    </row>
    <row r="95" spans="1:24 16384:16384" ht="12.75" customHeight="1" x14ac:dyDescent="0.2">
      <c r="A95" s="56" t="str">
        <f>'Transcript table'!C100</f>
        <v>RNA Spike-in</v>
      </c>
      <c r="B95" s="45" t="s">
        <v>94</v>
      </c>
      <c r="C95" s="169"/>
      <c r="D95" s="169"/>
      <c r="E9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7">
        <f>IF(ISERROR(AVERAGE('Data pre-processing'!C95:V95)),35,IF(COUNT('Data pre-processing'!C95:V95)&lt;2,"N/A",AVERAGE('Data pre-processing'!C95:V95)))</f>
        <v>35</v>
      </c>
      <c r="X95" s="57" t="str">
        <f>IF(ISERROR(STDEV('Data pre-processing'!C95:V95)),"N/A",STDEV('Data pre-processing'!C95:V95))</f>
        <v>N/A</v>
      </c>
      <c r="XFD95" s="17"/>
    </row>
    <row r="96" spans="1:24 16384:16384" ht="12.75" customHeight="1" x14ac:dyDescent="0.2">
      <c r="A96" s="56" t="str">
        <f>'Transcript table'!C101</f>
        <v>PPC</v>
      </c>
      <c r="B96" s="45" t="s">
        <v>95</v>
      </c>
      <c r="C96" s="169"/>
      <c r="D96" s="169"/>
      <c r="E96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7">
        <f>IF(ISERROR(AVERAGE('Data pre-processing'!C96:V96)),35,IF(COUNT('Data pre-processing'!C96:V96)&lt;2,"N/A",AVERAGE('Data pre-processing'!C96:V96)))</f>
        <v>35</v>
      </c>
      <c r="X96" s="57" t="str">
        <f>IF(ISERROR(STDEV('Data pre-processing'!C96:V96)),"N/A",STDEV('Data pre-processing'!C96:V96))</f>
        <v>N/A</v>
      </c>
      <c r="XFD96" s="17"/>
    </row>
    <row r="97" spans="1:24 16384:16384" ht="12.75" customHeight="1" x14ac:dyDescent="0.2">
      <c r="A97" s="56" t="str">
        <f>'Transcript table'!C102</f>
        <v>GDC</v>
      </c>
      <c r="B97" s="45" t="s">
        <v>96</v>
      </c>
      <c r="C97" s="169"/>
      <c r="D97" s="169"/>
      <c r="E97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7">
        <f>IF(ISERROR(AVERAGE('Data pre-processing'!C97:V97)),35,IF(COUNT('Data pre-processing'!C97:V97)&lt;2,"N/A",AVERAGE('Data pre-processing'!C97:V97)))</f>
        <v>35</v>
      </c>
      <c r="X97" s="57" t="str">
        <f>IF(ISERROR(STDEV('Data pre-processing'!C97:V97)),"N/A",STDEV('Data pre-processing'!C97:V97))</f>
        <v>N/A</v>
      </c>
      <c r="XFD97" s="17"/>
    </row>
    <row r="98" spans="1:24 16384:16384" ht="12.75" customHeight="1" x14ac:dyDescent="0.2">
      <c r="A98" s="56" t="str">
        <f>'Transcript table'!C103</f>
        <v>Blank</v>
      </c>
      <c r="B98" s="45" t="s">
        <v>97</v>
      </c>
      <c r="C98" s="169"/>
      <c r="D98" s="169"/>
      <c r="E98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7">
        <f>IF(ISERROR(AVERAGE('Data pre-processing'!C98:V98)),35,IF(COUNT('Data pre-processing'!C98:V98)&lt;2,"N/A",AVERAGE('Data pre-processing'!C98:V98)))</f>
        <v>35</v>
      </c>
      <c r="X98" s="57" t="str">
        <f>IF(ISERROR(STDEV('Data pre-processing'!C98:V98)),"N/A",STDEV('Data pre-processing'!C98:V98))</f>
        <v>N/A</v>
      </c>
      <c r="XFD98" s="17"/>
    </row>
    <row r="99" spans="1:24 16384:16384" ht="12.75" customHeight="1" x14ac:dyDescent="0.2">
      <c r="A99" s="184" t="s">
        <v>147</v>
      </c>
      <c r="B99" s="185"/>
      <c r="C99" s="185"/>
      <c r="D99" s="185"/>
      <c r="E99" s="185"/>
      <c r="F99" s="185"/>
      <c r="G99" s="185"/>
      <c r="H99" s="185"/>
      <c r="I99" s="185"/>
      <c r="J99" s="185"/>
      <c r="K99" s="185"/>
      <c r="L99" s="185"/>
      <c r="M99" s="185"/>
      <c r="N99" s="186"/>
      <c r="W99"/>
    </row>
  </sheetData>
  <mergeCells count="6">
    <mergeCell ref="A99:N99"/>
    <mergeCell ref="A1:A2"/>
    <mergeCell ref="B1:B2"/>
    <mergeCell ref="C1:X1"/>
    <mergeCell ref="AA3:AT3"/>
    <mergeCell ref="Z9:AV9"/>
  </mergeCells>
  <phoneticPr fontId="0" type="noConversion"/>
  <conditionalFormatting sqref="W3:W98">
    <cfRule type="cellIs" dxfId="14" priority="25" stopIfTrue="1" operator="greaterThanOrEqual">
      <formula>35</formula>
    </cfRule>
    <cfRule type="cellIs" dxfId="13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02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 x14ac:dyDescent="0.2"/>
  <cols>
    <col min="1" max="1" width="16.25" style="17" customWidth="1"/>
    <col min="2" max="2" width="5.875" style="17" customWidth="1"/>
    <col min="3" max="3" width="7.5" style="17" customWidth="1"/>
    <col min="4" max="4" width="7.25" style="17" customWidth="1"/>
    <col min="5" max="5" width="6.875" style="17" customWidth="1"/>
    <col min="6" max="14" width="5.875" style="17" customWidth="1"/>
    <col min="15" max="15" width="6.75" style="17" customWidth="1"/>
    <col min="16" max="16" width="6.25" style="17" customWidth="1"/>
    <col min="17" max="18" width="6" style="17" customWidth="1"/>
    <col min="19" max="19" width="6.375" style="17" customWidth="1"/>
    <col min="20" max="21" width="6" style="17" customWidth="1"/>
    <col min="22" max="22" width="5.625" style="17" customWidth="1"/>
    <col min="23" max="25" width="5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197" t="s">
        <v>143</v>
      </c>
      <c r="B1" s="197" t="s">
        <v>101</v>
      </c>
      <c r="C1" s="201" t="str">
        <f>'All expressed genes'!D2</f>
        <v>Control</v>
      </c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</row>
    <row r="2" spans="1:48 16384:16384" x14ac:dyDescent="0.25">
      <c r="A2" s="198"/>
      <c r="B2" s="198"/>
      <c r="C2" s="103" t="s">
        <v>113</v>
      </c>
      <c r="D2" s="103" t="s">
        <v>114</v>
      </c>
      <c r="E2" s="103" t="s">
        <v>115</v>
      </c>
      <c r="F2" s="103" t="s">
        <v>105</v>
      </c>
      <c r="G2" s="103" t="s">
        <v>106</v>
      </c>
      <c r="H2" s="103" t="s">
        <v>107</v>
      </c>
      <c r="I2" s="103" t="s">
        <v>108</v>
      </c>
      <c r="J2" s="103" t="s">
        <v>109</v>
      </c>
      <c r="K2" s="103" t="s">
        <v>110</v>
      </c>
      <c r="L2" s="103" t="s">
        <v>111</v>
      </c>
      <c r="M2" s="103" t="s">
        <v>154</v>
      </c>
      <c r="N2" s="103" t="s">
        <v>155</v>
      </c>
      <c r="O2" s="103" t="s">
        <v>156</v>
      </c>
      <c r="P2" s="103" t="s">
        <v>157</v>
      </c>
      <c r="Q2" s="103" t="s">
        <v>158</v>
      </c>
      <c r="R2" s="103" t="s">
        <v>159</v>
      </c>
      <c r="S2" s="103" t="s">
        <v>160</v>
      </c>
      <c r="T2" s="103" t="s">
        <v>161</v>
      </c>
      <c r="U2" s="103" t="s">
        <v>162</v>
      </c>
      <c r="V2" s="103" t="s">
        <v>163</v>
      </c>
      <c r="W2" s="104" t="s">
        <v>103</v>
      </c>
      <c r="X2" s="104" t="s">
        <v>112</v>
      </c>
      <c r="XFD2" s="17"/>
    </row>
    <row r="3" spans="1:48 16384:16384" ht="12.75" customHeight="1" x14ac:dyDescent="0.25">
      <c r="A3" s="105" t="str">
        <f>'Transcript table'!C8</f>
        <v>ADAR</v>
      </c>
      <c r="B3" s="106" t="s">
        <v>2</v>
      </c>
      <c r="C3" s="169"/>
      <c r="D3" s="169"/>
      <c r="E3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107">
        <f>IF(ISERROR(AVERAGE('Data pre-processing'!Y3:AR3)),35,IF(COUNT('Data pre-processing'!Y3:AR3)&lt;2,"N/A",AVERAGE('Data pre-processing'!Y3:AR3)))</f>
        <v>35</v>
      </c>
      <c r="X3" s="107" t="str">
        <f>IF(ISERROR(STDEV('Data pre-processing'!Y3:AR3)),"N/A",STDEV('Data pre-processing'!Y3:AR3))</f>
        <v>N/A</v>
      </c>
      <c r="Z3" s="199" t="s">
        <v>144</v>
      </c>
      <c r="AA3" s="195" t="s">
        <v>148</v>
      </c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202"/>
      <c r="AU3" s="199" t="s">
        <v>103</v>
      </c>
      <c r="AV3" s="199" t="s">
        <v>104</v>
      </c>
      <c r="XFD3" s="17"/>
    </row>
    <row r="4" spans="1:48 16384:16384" ht="12.75" customHeight="1" x14ac:dyDescent="0.2">
      <c r="A4" s="105" t="str">
        <f>'Transcript table'!C9</f>
        <v>ADARB1</v>
      </c>
      <c r="B4" s="106" t="s">
        <v>3</v>
      </c>
      <c r="C4" s="169"/>
      <c r="D4" s="169"/>
      <c r="E4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107">
        <f>IF(ISERROR(AVERAGE('Data pre-processing'!Y4:AR4)),35,IF(COUNT('Data pre-processing'!Y4:AR4)&lt;2,"N/A",AVERAGE('Data pre-processing'!Y4:AR4)))</f>
        <v>35</v>
      </c>
      <c r="X4" s="107" t="str">
        <f>IF(ISERROR(STDEV('Data pre-processing'!Y4:AR4)),"N/A",STDEV('Data pre-processing'!Y4:AR4))</f>
        <v>N/A</v>
      </c>
      <c r="Z4" s="200"/>
      <c r="AA4" s="108" t="s">
        <v>113</v>
      </c>
      <c r="AB4" s="108" t="s">
        <v>114</v>
      </c>
      <c r="AC4" s="108" t="s">
        <v>115</v>
      </c>
      <c r="AD4" s="108" t="s">
        <v>105</v>
      </c>
      <c r="AE4" s="108" t="s">
        <v>106</v>
      </c>
      <c r="AF4" s="108" t="s">
        <v>107</v>
      </c>
      <c r="AG4" s="108" t="s">
        <v>108</v>
      </c>
      <c r="AH4" s="108" t="s">
        <v>109</v>
      </c>
      <c r="AI4" s="108" t="s">
        <v>110</v>
      </c>
      <c r="AJ4" s="108" t="s">
        <v>111</v>
      </c>
      <c r="AK4" s="108" t="s">
        <v>154</v>
      </c>
      <c r="AL4" s="108" t="s">
        <v>155</v>
      </c>
      <c r="AM4" s="108" t="s">
        <v>156</v>
      </c>
      <c r="AN4" s="108" t="s">
        <v>157</v>
      </c>
      <c r="AO4" s="108" t="s">
        <v>158</v>
      </c>
      <c r="AP4" s="108" t="s">
        <v>159</v>
      </c>
      <c r="AQ4" s="108" t="s">
        <v>160</v>
      </c>
      <c r="AR4" s="108" t="s">
        <v>161</v>
      </c>
      <c r="AS4" s="108" t="s">
        <v>162</v>
      </c>
      <c r="AT4" s="108" t="s">
        <v>163</v>
      </c>
      <c r="AU4" s="200"/>
      <c r="AV4" s="200"/>
      <c r="XFD4" s="17"/>
    </row>
    <row r="5" spans="1:48 16384:16384" ht="12.75" customHeight="1" x14ac:dyDescent="0.2">
      <c r="A5" s="105" t="str">
        <f>'Transcript table'!C10</f>
        <v>ADARB2</v>
      </c>
      <c r="B5" s="106" t="s">
        <v>4</v>
      </c>
      <c r="C5" s="169"/>
      <c r="D5" s="169"/>
      <c r="E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107">
        <f>IF(ISERROR(AVERAGE('Data pre-processing'!Y5:AR5)),35,IF(COUNT('Data pre-processing'!Y5:AR5)&lt;2,"N/A",AVERAGE('Data pre-processing'!Y5:AR5)))</f>
        <v>35</v>
      </c>
      <c r="X5" s="107" t="str">
        <f>IF(ISERROR(STDEV('Data pre-processing'!Y5:AR5)),"N/A",STDEV('Data pre-processing'!Y5:AR5))</f>
        <v>N/A</v>
      </c>
      <c r="Z5" s="109" t="s">
        <v>116</v>
      </c>
      <c r="AA5" s="23" t="str">
        <f t="shared" ref="AA5:AT5" si="0">IF(COUNTIF(C$3:C$98,"&lt;35")=0,"",COUNTIF(C$3:C$98,"&lt;25"))</f>
        <v/>
      </c>
      <c r="AB5" s="23" t="str">
        <f t="shared" si="0"/>
        <v/>
      </c>
      <c r="AC5" s="23" t="str">
        <f t="shared" si="0"/>
        <v/>
      </c>
      <c r="AD5" s="23" t="str">
        <f t="shared" si="0"/>
        <v/>
      </c>
      <c r="AE5" s="23" t="str">
        <f t="shared" si="0"/>
        <v/>
      </c>
      <c r="AF5" s="23" t="str">
        <f t="shared" si="0"/>
        <v/>
      </c>
      <c r="AG5" s="23" t="str">
        <f t="shared" si="0"/>
        <v/>
      </c>
      <c r="AH5" s="23" t="str">
        <f t="shared" si="0"/>
        <v/>
      </c>
      <c r="AI5" s="23" t="str">
        <f t="shared" si="0"/>
        <v/>
      </c>
      <c r="AJ5" s="23" t="str">
        <f t="shared" si="0"/>
        <v/>
      </c>
      <c r="AK5" s="23" t="str">
        <f t="shared" si="0"/>
        <v/>
      </c>
      <c r="AL5" s="23" t="str">
        <f t="shared" si="0"/>
        <v/>
      </c>
      <c r="AM5" s="23" t="str">
        <f t="shared" si="0"/>
        <v/>
      </c>
      <c r="AN5" s="23" t="str">
        <f t="shared" si="0"/>
        <v/>
      </c>
      <c r="AO5" s="23" t="str">
        <f t="shared" si="0"/>
        <v/>
      </c>
      <c r="AP5" s="23" t="str">
        <f t="shared" si="0"/>
        <v/>
      </c>
      <c r="AQ5" s="23" t="str">
        <f t="shared" si="0"/>
        <v/>
      </c>
      <c r="AR5" s="23" t="str">
        <f t="shared" si="0"/>
        <v/>
      </c>
      <c r="AS5" s="23" t="str">
        <f t="shared" si="0"/>
        <v/>
      </c>
      <c r="AT5" s="23" t="str">
        <f t="shared" si="0"/>
        <v/>
      </c>
      <c r="AU5" s="110" t="e">
        <f>AVERAGE(AA5:AT5)</f>
        <v>#DIV/0!</v>
      </c>
      <c r="AV5" s="111" t="e">
        <f>STDEV(AA5:AT5)</f>
        <v>#DIV/0!</v>
      </c>
      <c r="XFD5" s="17"/>
    </row>
    <row r="6" spans="1:48 16384:16384" ht="12.75" customHeight="1" x14ac:dyDescent="0.2">
      <c r="A6" s="105" t="str">
        <f>'Transcript table'!C11</f>
        <v>ADAD1</v>
      </c>
      <c r="B6" s="106" t="s">
        <v>5</v>
      </c>
      <c r="C6" s="169"/>
      <c r="D6" s="169"/>
      <c r="E6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107">
        <f>IF(ISERROR(AVERAGE('Data pre-processing'!Y6:AR6)),35,IF(COUNT('Data pre-processing'!Y6:AR6)&lt;2,"N/A",AVERAGE('Data pre-processing'!Y6:AR6)))</f>
        <v>35</v>
      </c>
      <c r="X6" s="107" t="str">
        <f>IF(ISERROR(STDEV('Data pre-processing'!Y6:AR6)),"N/A",STDEV('Data pre-processing'!Y6:AR6))</f>
        <v>N/A</v>
      </c>
      <c r="Z6" s="109" t="s">
        <v>117</v>
      </c>
      <c r="AA6" s="23" t="str">
        <f t="shared" ref="AA6:AT6" si="1">IF(COUNTIF(C$3:C$98,"&lt;35")=0,"",COUNTIF(C$3:C$98,"&lt;30")-AA5)</f>
        <v/>
      </c>
      <c r="AB6" s="23" t="str">
        <f t="shared" si="1"/>
        <v/>
      </c>
      <c r="AC6" s="23" t="str">
        <f t="shared" si="1"/>
        <v/>
      </c>
      <c r="AD6" s="23" t="str">
        <f t="shared" si="1"/>
        <v/>
      </c>
      <c r="AE6" s="23" t="str">
        <f t="shared" si="1"/>
        <v/>
      </c>
      <c r="AF6" s="23" t="str">
        <f t="shared" si="1"/>
        <v/>
      </c>
      <c r="AG6" s="23" t="str">
        <f t="shared" si="1"/>
        <v/>
      </c>
      <c r="AH6" s="23" t="str">
        <f t="shared" si="1"/>
        <v/>
      </c>
      <c r="AI6" s="23" t="str">
        <f t="shared" si="1"/>
        <v/>
      </c>
      <c r="AJ6" s="23" t="str">
        <f t="shared" si="1"/>
        <v/>
      </c>
      <c r="AK6" s="23" t="str">
        <f t="shared" si="1"/>
        <v/>
      </c>
      <c r="AL6" s="23" t="str">
        <f t="shared" si="1"/>
        <v/>
      </c>
      <c r="AM6" s="23" t="str">
        <f t="shared" si="1"/>
        <v/>
      </c>
      <c r="AN6" s="23" t="str">
        <f t="shared" si="1"/>
        <v/>
      </c>
      <c r="AO6" s="23" t="str">
        <f t="shared" si="1"/>
        <v/>
      </c>
      <c r="AP6" s="23" t="str">
        <f t="shared" si="1"/>
        <v/>
      </c>
      <c r="AQ6" s="23" t="str">
        <f t="shared" si="1"/>
        <v/>
      </c>
      <c r="AR6" s="23" t="str">
        <f t="shared" si="1"/>
        <v/>
      </c>
      <c r="AS6" s="23" t="str">
        <f t="shared" si="1"/>
        <v/>
      </c>
      <c r="AT6" s="23" t="str">
        <f t="shared" si="1"/>
        <v/>
      </c>
      <c r="AU6" s="110" t="e">
        <f t="shared" ref="AU6:AU13" si="2">AVERAGE(AA6:AT6)</f>
        <v>#DIV/0!</v>
      </c>
      <c r="AV6" s="111" t="e">
        <f>STDEV(AA6:AT6)</f>
        <v>#DIV/0!</v>
      </c>
      <c r="XFD6" s="17"/>
    </row>
    <row r="7" spans="1:48 16384:16384" ht="14.25" customHeight="1" x14ac:dyDescent="0.2">
      <c r="A7" s="105" t="str">
        <f>'Transcript table'!C12</f>
        <v>ADAD2</v>
      </c>
      <c r="B7" s="106" t="s">
        <v>6</v>
      </c>
      <c r="C7" s="169"/>
      <c r="D7" s="169"/>
      <c r="E7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107">
        <f>IF(ISERROR(AVERAGE('Data pre-processing'!Y7:AR7)),35,IF(COUNT('Data pre-processing'!Y7:AR7)&lt;2,"N/A",AVERAGE('Data pre-processing'!Y7:AR7)))</f>
        <v>35</v>
      </c>
      <c r="X7" s="107" t="str">
        <f>IF(ISERROR(STDEV('Data pre-processing'!Y7:AR7)),"N/A",STDEV('Data pre-processing'!Y7:AR7))</f>
        <v>N/A</v>
      </c>
      <c r="Z7" s="109" t="s">
        <v>118</v>
      </c>
      <c r="AA7" s="23" t="str">
        <f t="shared" ref="AA7:AT7" si="3">IF(COUNTIF(C$3:C$98,"&lt;35")=0,"",COUNTIF(C$3:C$98,"&lt;35")-SUM(AA5:AA6))</f>
        <v/>
      </c>
      <c r="AB7" s="23" t="str">
        <f t="shared" si="3"/>
        <v/>
      </c>
      <c r="AC7" s="23" t="str">
        <f t="shared" si="3"/>
        <v/>
      </c>
      <c r="AD7" s="23" t="str">
        <f t="shared" si="3"/>
        <v/>
      </c>
      <c r="AE7" s="23" t="str">
        <f t="shared" si="3"/>
        <v/>
      </c>
      <c r="AF7" s="23" t="str">
        <f t="shared" si="3"/>
        <v/>
      </c>
      <c r="AG7" s="23" t="str">
        <f t="shared" si="3"/>
        <v/>
      </c>
      <c r="AH7" s="23" t="str">
        <f t="shared" si="3"/>
        <v/>
      </c>
      <c r="AI7" s="23" t="str">
        <f t="shared" si="3"/>
        <v/>
      </c>
      <c r="AJ7" s="23" t="str">
        <f t="shared" si="3"/>
        <v/>
      </c>
      <c r="AK7" s="23" t="str">
        <f t="shared" si="3"/>
        <v/>
      </c>
      <c r="AL7" s="23" t="str">
        <f t="shared" si="3"/>
        <v/>
      </c>
      <c r="AM7" s="23" t="str">
        <f t="shared" si="3"/>
        <v/>
      </c>
      <c r="AN7" s="23" t="str">
        <f t="shared" si="3"/>
        <v/>
      </c>
      <c r="AO7" s="23" t="str">
        <f t="shared" si="3"/>
        <v/>
      </c>
      <c r="AP7" s="23" t="str">
        <f t="shared" si="3"/>
        <v/>
      </c>
      <c r="AQ7" s="23" t="str">
        <f t="shared" si="3"/>
        <v/>
      </c>
      <c r="AR7" s="23" t="str">
        <f t="shared" si="3"/>
        <v/>
      </c>
      <c r="AS7" s="23" t="str">
        <f t="shared" si="3"/>
        <v/>
      </c>
      <c r="AT7" s="23" t="str">
        <f t="shared" si="3"/>
        <v/>
      </c>
      <c r="AU7" s="110" t="e">
        <f t="shared" si="2"/>
        <v>#DIV/0!</v>
      </c>
      <c r="AV7" s="111" t="e">
        <f>STDEV(AA7:AT7)</f>
        <v>#DIV/0!</v>
      </c>
      <c r="XFD7" s="17"/>
    </row>
    <row r="8" spans="1:48 16384:16384" ht="12.75" customHeight="1" x14ac:dyDescent="0.2">
      <c r="A8" s="105" t="str">
        <f>'Transcript table'!C13</f>
        <v>ADAT1</v>
      </c>
      <c r="B8" s="106" t="s">
        <v>7</v>
      </c>
      <c r="C8" s="169"/>
      <c r="D8" s="169"/>
      <c r="E8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107">
        <f>IF(ISERROR(AVERAGE('Data pre-processing'!Y8:AR8)),35,IF(COUNT('Data pre-processing'!Y8:AR8)&lt;2,"N/A",AVERAGE('Data pre-processing'!Y8:AR8)))</f>
        <v>35</v>
      </c>
      <c r="X8" s="107" t="str">
        <f>IF(ISERROR(STDEV('Data pre-processing'!Y8:AR8)),"N/A",STDEV('Data pre-processing'!Y8:AR8))</f>
        <v>N/A</v>
      </c>
      <c r="Z8" s="109" t="s">
        <v>119</v>
      </c>
      <c r="AA8" s="23" t="str">
        <f t="shared" ref="AA8:AT8" si="4">IF(COUNTIF(C$3:C$98,"&lt;40")=0,"",COUNTIF(C$3:C$98,"N/A")+COUNTIF(C$3:C$98,"Undetermined")+COUNTBLANK(C$3:C$98)+COUNTIF(C$3:C$98,"&gt;=35"))</f>
        <v/>
      </c>
      <c r="AB8" s="23" t="str">
        <f t="shared" si="4"/>
        <v/>
      </c>
      <c r="AC8" s="23" t="str">
        <f t="shared" si="4"/>
        <v/>
      </c>
      <c r="AD8" s="23" t="str">
        <f t="shared" si="4"/>
        <v/>
      </c>
      <c r="AE8" s="23" t="str">
        <f t="shared" si="4"/>
        <v/>
      </c>
      <c r="AF8" s="23" t="str">
        <f t="shared" si="4"/>
        <v/>
      </c>
      <c r="AG8" s="23" t="str">
        <f t="shared" si="4"/>
        <v/>
      </c>
      <c r="AH8" s="23" t="str">
        <f t="shared" si="4"/>
        <v/>
      </c>
      <c r="AI8" s="23" t="str">
        <f t="shared" si="4"/>
        <v/>
      </c>
      <c r="AJ8" s="23" t="str">
        <f t="shared" si="4"/>
        <v/>
      </c>
      <c r="AK8" s="23" t="str">
        <f t="shared" si="4"/>
        <v/>
      </c>
      <c r="AL8" s="23" t="str">
        <f t="shared" si="4"/>
        <v/>
      </c>
      <c r="AM8" s="23" t="str">
        <f t="shared" si="4"/>
        <v/>
      </c>
      <c r="AN8" s="23" t="str">
        <f t="shared" si="4"/>
        <v/>
      </c>
      <c r="AO8" s="23" t="str">
        <f t="shared" si="4"/>
        <v/>
      </c>
      <c r="AP8" s="23" t="str">
        <f t="shared" si="4"/>
        <v/>
      </c>
      <c r="AQ8" s="23" t="str">
        <f t="shared" si="4"/>
        <v/>
      </c>
      <c r="AR8" s="23" t="str">
        <f t="shared" si="4"/>
        <v/>
      </c>
      <c r="AS8" s="23" t="str">
        <f t="shared" si="4"/>
        <v/>
      </c>
      <c r="AT8" s="23" t="str">
        <f t="shared" si="4"/>
        <v/>
      </c>
      <c r="AU8" s="110" t="e">
        <f t="shared" si="2"/>
        <v>#DIV/0!</v>
      </c>
      <c r="AV8" s="111" t="e">
        <f>STDEV(AA8:AT8)</f>
        <v>#DIV/0!</v>
      </c>
      <c r="XFD8" s="17"/>
    </row>
    <row r="9" spans="1:48 16384:16384" ht="12.75" customHeight="1" x14ac:dyDescent="0.25">
      <c r="A9" s="105" t="str">
        <f>'Transcript table'!C14</f>
        <v>ADAT2</v>
      </c>
      <c r="B9" s="106" t="s">
        <v>8</v>
      </c>
      <c r="C9" s="169"/>
      <c r="D9" s="169"/>
      <c r="E9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107">
        <f>IF(ISERROR(AVERAGE('Data pre-processing'!Y9:AR9)),35,IF(COUNT('Data pre-processing'!Y9:AR9)&lt;2,"N/A",AVERAGE('Data pre-processing'!Y9:AR9)))</f>
        <v>35</v>
      </c>
      <c r="X9" s="107" t="str">
        <f>IF(ISERROR(STDEV('Data pre-processing'!Y9:AR9)),"N/A",STDEV('Data pre-processing'!Y9:AR9))</f>
        <v>N/A</v>
      </c>
      <c r="Z9" s="195" t="s">
        <v>146</v>
      </c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  <c r="XFD9" s="17"/>
    </row>
    <row r="10" spans="1:48 16384:16384" ht="12.75" customHeight="1" x14ac:dyDescent="0.2">
      <c r="A10" s="105" t="str">
        <f>'Transcript table'!C15</f>
        <v>ADAT3</v>
      </c>
      <c r="B10" s="106" t="s">
        <v>9</v>
      </c>
      <c r="C10" s="169"/>
      <c r="D10" s="169"/>
      <c r="E10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107">
        <f>IF(ISERROR(AVERAGE('Data pre-processing'!Y10:AR10)),35,IF(COUNT('Data pre-processing'!Y10:AR10)&lt;2,"N/A",AVERAGE('Data pre-processing'!Y10:AR10)))</f>
        <v>35</v>
      </c>
      <c r="X10" s="107" t="str">
        <f>IF(ISERROR(STDEV('Data pre-processing'!Y10:AR10)),"N/A",STDEV('Data pre-processing'!Y10:AR10))</f>
        <v>N/A</v>
      </c>
      <c r="Z10" s="109" t="s">
        <v>116</v>
      </c>
      <c r="AA10" s="24" t="str">
        <f t="shared" ref="AA10:AT10" si="5">IF(AA5="","",AA5/SUM(AA$5:AA$8))</f>
        <v/>
      </c>
      <c r="AB10" s="24" t="str">
        <f t="shared" si="5"/>
        <v/>
      </c>
      <c r="AC10" s="24" t="str">
        <f t="shared" si="5"/>
        <v/>
      </c>
      <c r="AD10" s="24" t="str">
        <f t="shared" si="5"/>
        <v/>
      </c>
      <c r="AE10" s="24" t="str">
        <f t="shared" si="5"/>
        <v/>
      </c>
      <c r="AF10" s="24" t="str">
        <f t="shared" si="5"/>
        <v/>
      </c>
      <c r="AG10" s="24" t="str">
        <f t="shared" si="5"/>
        <v/>
      </c>
      <c r="AH10" s="24" t="str">
        <f t="shared" si="5"/>
        <v/>
      </c>
      <c r="AI10" s="24" t="str">
        <f t="shared" si="5"/>
        <v/>
      </c>
      <c r="AJ10" s="24" t="str">
        <f t="shared" si="5"/>
        <v/>
      </c>
      <c r="AK10" s="24" t="str">
        <f t="shared" si="5"/>
        <v/>
      </c>
      <c r="AL10" s="24" t="str">
        <f t="shared" si="5"/>
        <v/>
      </c>
      <c r="AM10" s="24" t="str">
        <f t="shared" si="5"/>
        <v/>
      </c>
      <c r="AN10" s="24" t="str">
        <f t="shared" si="5"/>
        <v/>
      </c>
      <c r="AO10" s="24" t="str">
        <f t="shared" si="5"/>
        <v/>
      </c>
      <c r="AP10" s="24" t="str">
        <f t="shared" si="5"/>
        <v/>
      </c>
      <c r="AQ10" s="24" t="str">
        <f t="shared" si="5"/>
        <v/>
      </c>
      <c r="AR10" s="24" t="str">
        <f t="shared" si="5"/>
        <v/>
      </c>
      <c r="AS10" s="24" t="str">
        <f t="shared" si="5"/>
        <v/>
      </c>
      <c r="AT10" s="24" t="str">
        <f t="shared" si="5"/>
        <v/>
      </c>
      <c r="AU10" s="112" t="e">
        <f t="shared" si="2"/>
        <v>#DIV/0!</v>
      </c>
      <c r="AV10" s="112" t="e">
        <f>STDEV(AA10:AT10)</f>
        <v>#DIV/0!</v>
      </c>
      <c r="XFD10" s="17"/>
    </row>
    <row r="11" spans="1:48 16384:16384" ht="12.75" customHeight="1" x14ac:dyDescent="0.2">
      <c r="A11" s="105" t="str">
        <f>'Transcript table'!C16</f>
        <v>TDG</v>
      </c>
      <c r="B11" s="106" t="s">
        <v>10</v>
      </c>
      <c r="C11" s="169"/>
      <c r="D11" s="169"/>
      <c r="E11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107">
        <f>IF(ISERROR(AVERAGE('Data pre-processing'!Y11:AR11)),35,IF(COUNT('Data pre-processing'!Y11:AR11)&lt;2,"N/A",AVERAGE('Data pre-processing'!Y11:AR11)))</f>
        <v>35</v>
      </c>
      <c r="X11" s="107" t="str">
        <f>IF(ISERROR(STDEV('Data pre-processing'!Y11:AR11)),"N/A",STDEV('Data pre-processing'!Y11:AR11))</f>
        <v>N/A</v>
      </c>
      <c r="Z11" s="109" t="s">
        <v>117</v>
      </c>
      <c r="AA11" s="24" t="str">
        <f t="shared" ref="AA11:AT11" si="6">IF(AA6="","",AA6/SUM(AA$5:AA$8))</f>
        <v/>
      </c>
      <c r="AB11" s="24" t="str">
        <f t="shared" si="6"/>
        <v/>
      </c>
      <c r="AC11" s="24" t="str">
        <f t="shared" si="6"/>
        <v/>
      </c>
      <c r="AD11" s="24" t="str">
        <f t="shared" si="6"/>
        <v/>
      </c>
      <c r="AE11" s="24" t="str">
        <f t="shared" si="6"/>
        <v/>
      </c>
      <c r="AF11" s="24" t="str">
        <f t="shared" si="6"/>
        <v/>
      </c>
      <c r="AG11" s="24" t="str">
        <f t="shared" si="6"/>
        <v/>
      </c>
      <c r="AH11" s="24" t="str">
        <f t="shared" si="6"/>
        <v/>
      </c>
      <c r="AI11" s="24" t="str">
        <f t="shared" si="6"/>
        <v/>
      </c>
      <c r="AJ11" s="24" t="str">
        <f t="shared" si="6"/>
        <v/>
      </c>
      <c r="AK11" s="24" t="str">
        <f t="shared" si="6"/>
        <v/>
      </c>
      <c r="AL11" s="24" t="str">
        <f t="shared" si="6"/>
        <v/>
      </c>
      <c r="AM11" s="24" t="str">
        <f t="shared" si="6"/>
        <v/>
      </c>
      <c r="AN11" s="24" t="str">
        <f t="shared" si="6"/>
        <v/>
      </c>
      <c r="AO11" s="24" t="str">
        <f t="shared" si="6"/>
        <v/>
      </c>
      <c r="AP11" s="24" t="str">
        <f t="shared" si="6"/>
        <v/>
      </c>
      <c r="AQ11" s="24" t="str">
        <f t="shared" si="6"/>
        <v/>
      </c>
      <c r="AR11" s="24" t="str">
        <f t="shared" si="6"/>
        <v/>
      </c>
      <c r="AS11" s="24" t="str">
        <f t="shared" si="6"/>
        <v/>
      </c>
      <c r="AT11" s="24" t="str">
        <f t="shared" si="6"/>
        <v/>
      </c>
      <c r="AU11" s="112" t="e">
        <f t="shared" si="2"/>
        <v>#DIV/0!</v>
      </c>
      <c r="AV11" s="112" t="e">
        <f>STDEV(AA11:AT11)</f>
        <v>#DIV/0!</v>
      </c>
      <c r="XFD11" s="17"/>
    </row>
    <row r="12" spans="1:48 16384:16384" ht="12.75" customHeight="1" x14ac:dyDescent="0.2">
      <c r="A12" s="105" t="str">
        <f>'Transcript table'!C17</f>
        <v>SMUG1</v>
      </c>
      <c r="B12" s="106" t="s">
        <v>11</v>
      </c>
      <c r="C12" s="169"/>
      <c r="D12" s="169"/>
      <c r="E12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107">
        <f>IF(ISERROR(AVERAGE('Data pre-processing'!Y12:AR12)),35,IF(COUNT('Data pre-processing'!Y12:AR12)&lt;2,"N/A",AVERAGE('Data pre-processing'!Y12:AR12)))</f>
        <v>35</v>
      </c>
      <c r="X12" s="107" t="str">
        <f>IF(ISERROR(STDEV('Data pre-processing'!Y12:AR12)),"N/A",STDEV('Data pre-processing'!Y12:AR12))</f>
        <v>N/A</v>
      </c>
      <c r="Z12" s="109" t="s">
        <v>118</v>
      </c>
      <c r="AA12" s="24" t="str">
        <f t="shared" ref="AA12:AT12" si="7">IF(AA7="","",AA7/SUM(AA$5:AA$8))</f>
        <v/>
      </c>
      <c r="AB12" s="24" t="str">
        <f t="shared" si="7"/>
        <v/>
      </c>
      <c r="AC12" s="24" t="str">
        <f t="shared" si="7"/>
        <v/>
      </c>
      <c r="AD12" s="24" t="str">
        <f t="shared" si="7"/>
        <v/>
      </c>
      <c r="AE12" s="24" t="str">
        <f t="shared" si="7"/>
        <v/>
      </c>
      <c r="AF12" s="24" t="str">
        <f t="shared" si="7"/>
        <v/>
      </c>
      <c r="AG12" s="24" t="str">
        <f t="shared" si="7"/>
        <v/>
      </c>
      <c r="AH12" s="24" t="str">
        <f t="shared" si="7"/>
        <v/>
      </c>
      <c r="AI12" s="24" t="str">
        <f t="shared" si="7"/>
        <v/>
      </c>
      <c r="AJ12" s="24" t="str">
        <f t="shared" si="7"/>
        <v/>
      </c>
      <c r="AK12" s="24" t="str">
        <f t="shared" si="7"/>
        <v/>
      </c>
      <c r="AL12" s="24" t="str">
        <f t="shared" si="7"/>
        <v/>
      </c>
      <c r="AM12" s="24" t="str">
        <f t="shared" si="7"/>
        <v/>
      </c>
      <c r="AN12" s="24" t="str">
        <f t="shared" si="7"/>
        <v/>
      </c>
      <c r="AO12" s="24" t="str">
        <f t="shared" si="7"/>
        <v/>
      </c>
      <c r="AP12" s="24" t="str">
        <f t="shared" si="7"/>
        <v/>
      </c>
      <c r="AQ12" s="24" t="str">
        <f t="shared" si="7"/>
        <v/>
      </c>
      <c r="AR12" s="24" t="str">
        <f t="shared" si="7"/>
        <v/>
      </c>
      <c r="AS12" s="24" t="str">
        <f t="shared" si="7"/>
        <v/>
      </c>
      <c r="AT12" s="24" t="str">
        <f t="shared" si="7"/>
        <v/>
      </c>
      <c r="AU12" s="112" t="e">
        <f t="shared" si="2"/>
        <v>#DIV/0!</v>
      </c>
      <c r="AV12" s="112" t="e">
        <f>STDEV(AA12:AT12)</f>
        <v>#DIV/0!</v>
      </c>
      <c r="XFD12" s="17"/>
    </row>
    <row r="13" spans="1:48 16384:16384" ht="12.75" customHeight="1" x14ac:dyDescent="0.2">
      <c r="A13" s="105" t="str">
        <f>'Transcript table'!C18</f>
        <v>CHTOP</v>
      </c>
      <c r="B13" s="106" t="s">
        <v>12</v>
      </c>
      <c r="C13" s="169"/>
      <c r="D13" s="169"/>
      <c r="E13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107">
        <f>IF(ISERROR(AVERAGE('Data pre-processing'!Y13:AR13)),35,IF(COUNT('Data pre-processing'!Y13:AR13)&lt;2,"N/A",AVERAGE('Data pre-processing'!Y13:AR13)))</f>
        <v>35</v>
      </c>
      <c r="X13" s="107" t="str">
        <f>IF(ISERROR(STDEV('Data pre-processing'!Y13:AR13)),"N/A",STDEV('Data pre-processing'!Y13:AR13))</f>
        <v>N/A</v>
      </c>
      <c r="Z13" s="109" t="s">
        <v>119</v>
      </c>
      <c r="AA13" s="24" t="str">
        <f t="shared" ref="AA13:AT13" si="8">IF(AA8="","",AA8/SUM(AA$5:AA$8))</f>
        <v/>
      </c>
      <c r="AB13" s="24" t="str">
        <f t="shared" si="8"/>
        <v/>
      </c>
      <c r="AC13" s="24" t="str">
        <f t="shared" si="8"/>
        <v/>
      </c>
      <c r="AD13" s="24" t="str">
        <f t="shared" si="8"/>
        <v/>
      </c>
      <c r="AE13" s="24" t="str">
        <f t="shared" si="8"/>
        <v/>
      </c>
      <c r="AF13" s="24" t="str">
        <f t="shared" si="8"/>
        <v/>
      </c>
      <c r="AG13" s="24" t="str">
        <f t="shared" si="8"/>
        <v/>
      </c>
      <c r="AH13" s="24" t="str">
        <f t="shared" si="8"/>
        <v/>
      </c>
      <c r="AI13" s="24" t="str">
        <f t="shared" si="8"/>
        <v/>
      </c>
      <c r="AJ13" s="24" t="str">
        <f t="shared" si="8"/>
        <v/>
      </c>
      <c r="AK13" s="24" t="str">
        <f t="shared" si="8"/>
        <v/>
      </c>
      <c r="AL13" s="24" t="str">
        <f t="shared" si="8"/>
        <v/>
      </c>
      <c r="AM13" s="24" t="str">
        <f t="shared" si="8"/>
        <v/>
      </c>
      <c r="AN13" s="24" t="str">
        <f t="shared" si="8"/>
        <v/>
      </c>
      <c r="AO13" s="24" t="str">
        <f t="shared" si="8"/>
        <v/>
      </c>
      <c r="AP13" s="24" t="str">
        <f t="shared" si="8"/>
        <v/>
      </c>
      <c r="AQ13" s="24" t="str">
        <f t="shared" si="8"/>
        <v/>
      </c>
      <c r="AR13" s="24" t="str">
        <f t="shared" si="8"/>
        <v/>
      </c>
      <c r="AS13" s="24" t="str">
        <f t="shared" si="8"/>
        <v/>
      </c>
      <c r="AT13" s="24" t="str">
        <f t="shared" si="8"/>
        <v/>
      </c>
      <c r="AU13" s="112" t="e">
        <f t="shared" si="2"/>
        <v>#DIV/0!</v>
      </c>
      <c r="AV13" s="112" t="e">
        <f>STDEV(AA13:AT13)</f>
        <v>#DIV/0!</v>
      </c>
      <c r="XFD13" s="17"/>
    </row>
    <row r="14" spans="1:48 16384:16384" ht="12.75" customHeight="1" x14ac:dyDescent="0.2">
      <c r="A14" s="105" t="str">
        <f>'Transcript table'!C19</f>
        <v>ERH</v>
      </c>
      <c r="B14" s="106" t="s">
        <v>13</v>
      </c>
      <c r="C14" s="169"/>
      <c r="D14" s="169"/>
      <c r="E14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107">
        <f>IF(ISERROR(AVERAGE('Data pre-processing'!Y14:AR14)),35,IF(COUNT('Data pre-processing'!Y14:AR14)&lt;2,"N/A",AVERAGE('Data pre-processing'!Y14:AR14)))</f>
        <v>35</v>
      </c>
      <c r="X14" s="107" t="str">
        <f>IF(ISERROR(STDEV('Data pre-processing'!Y14:AR14)),"N/A",STDEV('Data pre-processing'!Y14:AR14))</f>
        <v>N/A</v>
      </c>
      <c r="XFD14" s="17"/>
    </row>
    <row r="15" spans="1:48 16384:16384" ht="12.75" customHeight="1" x14ac:dyDescent="0.2">
      <c r="A15" s="105" t="str">
        <f>'Transcript table'!C20</f>
        <v>HMCES</v>
      </c>
      <c r="B15" s="106" t="s">
        <v>14</v>
      </c>
      <c r="C15" s="169"/>
      <c r="D15" s="169"/>
      <c r="E1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107">
        <f>IF(ISERROR(AVERAGE('Data pre-processing'!Y15:AR15)),35,IF(COUNT('Data pre-processing'!Y15:AR15)&lt;2,"N/A",AVERAGE('Data pre-processing'!Y15:AR15)))</f>
        <v>35</v>
      </c>
      <c r="X15" s="107" t="str">
        <f>IF(ISERROR(STDEV('Data pre-processing'!Y15:AR15)),"N/A",STDEV('Data pre-processing'!Y15:AR15))</f>
        <v>N/A</v>
      </c>
      <c r="XFD15" s="17"/>
    </row>
    <row r="16" spans="1:48 16384:16384" ht="12.75" customHeight="1" x14ac:dyDescent="0.2">
      <c r="A16" s="105" t="str">
        <f>'Transcript table'!C21</f>
        <v>MEP50</v>
      </c>
      <c r="B16" s="106" t="s">
        <v>15</v>
      </c>
      <c r="C16" s="169"/>
      <c r="D16" s="169"/>
      <c r="E16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107">
        <f>IF(ISERROR(AVERAGE('Data pre-processing'!Y16:AR16)),35,IF(COUNT('Data pre-processing'!Y16:AR16)&lt;2,"N/A",AVERAGE('Data pre-processing'!Y16:AR16)))</f>
        <v>35</v>
      </c>
      <c r="X16" s="107" t="str">
        <f>IF(ISERROR(STDEV('Data pre-processing'!Y16:AR16)),"N/A",STDEV('Data pre-processing'!Y16:AR16))</f>
        <v>N/A</v>
      </c>
      <c r="XFD16" s="17"/>
    </row>
    <row r="17" spans="1:24 16384:16384" ht="12.75" customHeight="1" x14ac:dyDescent="0.2">
      <c r="A17" s="105" t="str">
        <f>'Transcript table'!C22</f>
        <v>MGME1</v>
      </c>
      <c r="B17" s="106" t="s">
        <v>16</v>
      </c>
      <c r="C17" s="169"/>
      <c r="D17" s="169"/>
      <c r="E17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107">
        <f>IF(ISERROR(AVERAGE('Data pre-processing'!Y17:AR17)),35,IF(COUNT('Data pre-processing'!Y17:AR17)&lt;2,"N/A",AVERAGE('Data pre-processing'!Y17:AR17)))</f>
        <v>35</v>
      </c>
      <c r="X17" s="107" t="str">
        <f>IF(ISERROR(STDEV('Data pre-processing'!Y17:AR17)),"N/A",STDEV('Data pre-processing'!Y17:AR17))</f>
        <v>N/A</v>
      </c>
      <c r="XFD17" s="17"/>
    </row>
    <row r="18" spans="1:24 16384:16384" ht="12.75" customHeight="1" x14ac:dyDescent="0.2">
      <c r="A18" s="105" t="str">
        <f>'Transcript table'!C23</f>
        <v>NEIL1</v>
      </c>
      <c r="B18" s="106" t="s">
        <v>17</v>
      </c>
      <c r="C18" s="169"/>
      <c r="D18" s="169"/>
      <c r="E18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107">
        <f>IF(ISERROR(AVERAGE('Data pre-processing'!Y18:AR18)),35,IF(COUNT('Data pre-processing'!Y18:AR18)&lt;2,"N/A",AVERAGE('Data pre-processing'!Y18:AR18)))</f>
        <v>35</v>
      </c>
      <c r="X18" s="107" t="str">
        <f>IF(ISERROR(STDEV('Data pre-processing'!Y18:AR18)),"N/A",STDEV('Data pre-processing'!Y18:AR18))</f>
        <v>N/A</v>
      </c>
      <c r="XFD18" s="17"/>
    </row>
    <row r="19" spans="1:24 16384:16384" ht="12.75" customHeight="1" x14ac:dyDescent="0.2">
      <c r="A19" s="105" t="str">
        <f>'Transcript table'!C24</f>
        <v>PRMT1</v>
      </c>
      <c r="B19" s="106" t="s">
        <v>18</v>
      </c>
      <c r="C19" s="169"/>
      <c r="D19" s="169"/>
      <c r="E19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107">
        <f>IF(ISERROR(AVERAGE('Data pre-processing'!Y19:AR19)),35,IF(COUNT('Data pre-processing'!Y19:AR19)&lt;2,"N/A",AVERAGE('Data pre-processing'!Y19:AR19)))</f>
        <v>35</v>
      </c>
      <c r="X19" s="107" t="str">
        <f>IF(ISERROR(STDEV('Data pre-processing'!Y19:AR19)),"N/A",STDEV('Data pre-processing'!Y19:AR19))</f>
        <v>N/A</v>
      </c>
      <c r="XFD19" s="17"/>
    </row>
    <row r="20" spans="1:24 16384:16384" ht="12.75" customHeight="1" x14ac:dyDescent="0.2">
      <c r="A20" s="105" t="str">
        <f>'Transcript table'!C25</f>
        <v>PRMT5</v>
      </c>
      <c r="B20" s="106" t="s">
        <v>19</v>
      </c>
      <c r="C20" s="169"/>
      <c r="D20" s="169"/>
      <c r="E20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107">
        <f>IF(ISERROR(AVERAGE('Data pre-processing'!Y20:AR20)),35,IF(COUNT('Data pre-processing'!Y20:AR20)&lt;2,"N/A",AVERAGE('Data pre-processing'!Y20:AR20)))</f>
        <v>35</v>
      </c>
      <c r="X20" s="107" t="str">
        <f>IF(ISERROR(STDEV('Data pre-processing'!Y20:AR20)),"N/A",STDEV('Data pre-processing'!Y20:AR20))</f>
        <v>N/A</v>
      </c>
      <c r="XFD20" s="17"/>
    </row>
    <row r="21" spans="1:24 16384:16384" ht="12.75" customHeight="1" x14ac:dyDescent="0.2">
      <c r="A21" s="105" t="str">
        <f>'Transcript table'!C26</f>
        <v>THYN1</v>
      </c>
      <c r="B21" s="106" t="s">
        <v>20</v>
      </c>
      <c r="C21" s="169"/>
      <c r="D21" s="169"/>
      <c r="E21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107">
        <f>IF(ISERROR(AVERAGE('Data pre-processing'!Y21:AR21)),35,IF(COUNT('Data pre-processing'!Y21:AR21)&lt;2,"N/A",AVERAGE('Data pre-processing'!Y21:AR21)))</f>
        <v>35</v>
      </c>
      <c r="X21" s="107" t="str">
        <f>IF(ISERROR(STDEV('Data pre-processing'!Y21:AR21)),"N/A",STDEV('Data pre-processing'!Y21:AR21))</f>
        <v>N/A</v>
      </c>
      <c r="XFD21" s="17"/>
    </row>
    <row r="22" spans="1:24 16384:16384" ht="12.75" customHeight="1" x14ac:dyDescent="0.2">
      <c r="A22" s="105" t="str">
        <f>'Transcript table'!C27</f>
        <v>WDR76</v>
      </c>
      <c r="B22" s="106" t="s">
        <v>21</v>
      </c>
      <c r="C22" s="169"/>
      <c r="D22" s="169"/>
      <c r="E22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107">
        <f>IF(ISERROR(AVERAGE('Data pre-processing'!Y22:AR22)),35,IF(COUNT('Data pre-processing'!Y22:AR22)&lt;2,"N/A",AVERAGE('Data pre-processing'!Y22:AR22)))</f>
        <v>35</v>
      </c>
      <c r="X22" s="107" t="str">
        <f>IF(ISERROR(STDEV('Data pre-processing'!Y22:AR22)),"N/A",STDEV('Data pre-processing'!Y22:AR22))</f>
        <v>N/A</v>
      </c>
      <c r="XFD22" s="17"/>
    </row>
    <row r="23" spans="1:24 16384:16384" ht="12.75" customHeight="1" x14ac:dyDescent="0.2">
      <c r="A23" s="105" t="str">
        <f>'Transcript table'!C28</f>
        <v>WT1</v>
      </c>
      <c r="B23" s="106" t="s">
        <v>22</v>
      </c>
      <c r="C23" s="169"/>
      <c r="D23" s="169"/>
      <c r="E23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107">
        <f>IF(ISERROR(AVERAGE('Data pre-processing'!Y23:AR23)),35,IF(COUNT('Data pre-processing'!Y23:AR23)&lt;2,"N/A",AVERAGE('Data pre-processing'!Y23:AR23)))</f>
        <v>35</v>
      </c>
      <c r="X23" s="107" t="str">
        <f>IF(ISERROR(STDEV('Data pre-processing'!Y23:AR23)),"N/A",STDEV('Data pre-processing'!Y23:AR23))</f>
        <v>N/A</v>
      </c>
      <c r="XFD23" s="17"/>
    </row>
    <row r="24" spans="1:24 16384:16384" ht="12.75" customHeight="1" x14ac:dyDescent="0.2">
      <c r="A24" s="105" t="str">
        <f>'Transcript table'!C29</f>
        <v>EGR1</v>
      </c>
      <c r="B24" s="106" t="s">
        <v>23</v>
      </c>
      <c r="C24" s="169"/>
      <c r="D24" s="169"/>
      <c r="E24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107">
        <f>IF(ISERROR(AVERAGE('Data pre-processing'!Y24:AR24)),35,IF(COUNT('Data pre-processing'!Y24:AR24)&lt;2,"N/A",AVERAGE('Data pre-processing'!Y24:AR24)))</f>
        <v>35</v>
      </c>
      <c r="X24" s="107" t="str">
        <f>IF(ISERROR(STDEV('Data pre-processing'!Y24:AR24)),"N/A",STDEV('Data pre-processing'!Y24:AR24))</f>
        <v>N/A</v>
      </c>
      <c r="XFD24" s="17"/>
    </row>
    <row r="25" spans="1:24 16384:16384" ht="12.75" customHeight="1" x14ac:dyDescent="0.2">
      <c r="A25" s="105" t="str">
        <f>'Transcript table'!C30</f>
        <v>HSD17B10</v>
      </c>
      <c r="B25" s="106" t="s">
        <v>24</v>
      </c>
      <c r="C25" s="169"/>
      <c r="D25" s="169"/>
      <c r="E2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107">
        <f>IF(ISERROR(AVERAGE('Data pre-processing'!Y25:AR25)),35,IF(COUNT('Data pre-processing'!Y25:AR25)&lt;2,"N/A",AVERAGE('Data pre-processing'!Y25:AR25)))</f>
        <v>35</v>
      </c>
      <c r="X25" s="107" t="str">
        <f>IF(ISERROR(STDEV('Data pre-processing'!Y25:AR25)),"N/A",STDEV('Data pre-processing'!Y25:AR25))</f>
        <v>N/A</v>
      </c>
      <c r="XFD25" s="17"/>
    </row>
    <row r="26" spans="1:24 16384:16384" ht="12.75" customHeight="1" x14ac:dyDescent="0.2">
      <c r="A26" s="105" t="str">
        <f>'Transcript table'!C31</f>
        <v>KIAA0391</v>
      </c>
      <c r="B26" s="106" t="s">
        <v>25</v>
      </c>
      <c r="C26" s="169"/>
      <c r="D26" s="169"/>
      <c r="E26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107">
        <f>IF(ISERROR(AVERAGE('Data pre-processing'!Y26:AR26)),35,IF(COUNT('Data pre-processing'!Y26:AR26)&lt;2,"N/A",AVERAGE('Data pre-processing'!Y26:AR26)))</f>
        <v>35</v>
      </c>
      <c r="X26" s="107" t="str">
        <f>IF(ISERROR(STDEV('Data pre-processing'!Y26:AR26)),"N/A",STDEV('Data pre-processing'!Y26:AR26))</f>
        <v>N/A</v>
      </c>
      <c r="XFD26" s="17"/>
    </row>
    <row r="27" spans="1:24 16384:16384" ht="12.75" customHeight="1" x14ac:dyDescent="0.2">
      <c r="A27" s="105" t="str">
        <f>'Transcript table'!C32</f>
        <v>TRMT10C</v>
      </c>
      <c r="B27" s="106" t="s">
        <v>26</v>
      </c>
      <c r="C27" s="169"/>
      <c r="D27" s="169"/>
      <c r="E27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107">
        <f>IF(ISERROR(AVERAGE('Data pre-processing'!Y27:AR27)),35,IF(COUNT('Data pre-processing'!Y27:AR27)&lt;2,"N/A",AVERAGE('Data pre-processing'!Y27:AR27)))</f>
        <v>35</v>
      </c>
      <c r="X27" s="107" t="str">
        <f>IF(ISERROR(STDEV('Data pre-processing'!Y27:AR27)),"N/A",STDEV('Data pre-processing'!Y27:AR27))</f>
        <v>N/A</v>
      </c>
      <c r="XFD27" s="17"/>
    </row>
    <row r="28" spans="1:24 16384:16384" ht="12.75" customHeight="1" x14ac:dyDescent="0.2">
      <c r="A28" s="105" t="str">
        <f>'Transcript table'!C33</f>
        <v>TRMT6</v>
      </c>
      <c r="B28" s="106" t="s">
        <v>27</v>
      </c>
      <c r="C28" s="169"/>
      <c r="D28" s="169"/>
      <c r="E28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107">
        <f>IF(ISERROR(AVERAGE('Data pre-processing'!Y28:AR28)),35,IF(COUNT('Data pre-processing'!Y28:AR28)&lt;2,"N/A",AVERAGE('Data pre-processing'!Y28:AR28)))</f>
        <v>35</v>
      </c>
      <c r="X28" s="107" t="str">
        <f>IF(ISERROR(STDEV('Data pre-processing'!Y28:AR28)),"N/A",STDEV('Data pre-processing'!Y28:AR28))</f>
        <v>N/A</v>
      </c>
      <c r="XFD28" s="17"/>
    </row>
    <row r="29" spans="1:24 16384:16384" ht="12.75" customHeight="1" x14ac:dyDescent="0.2">
      <c r="A29" s="105" t="str">
        <f>'Transcript table'!C34</f>
        <v>TRMT61A</v>
      </c>
      <c r="B29" s="106" t="s">
        <v>28</v>
      </c>
      <c r="C29" s="169"/>
      <c r="D29" s="169"/>
      <c r="E29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107">
        <f>IF(ISERROR(AVERAGE('Data pre-processing'!Y29:AR29)),35,IF(COUNT('Data pre-processing'!Y29:AR29)&lt;2,"N/A",AVERAGE('Data pre-processing'!Y29:AR29)))</f>
        <v>35</v>
      </c>
      <c r="X29" s="107" t="str">
        <f>IF(ISERROR(STDEV('Data pre-processing'!Y29:AR29)),"N/A",STDEV('Data pre-processing'!Y29:AR29))</f>
        <v>N/A</v>
      </c>
      <c r="XFD29" s="17"/>
    </row>
    <row r="30" spans="1:24 16384:16384" ht="12.75" customHeight="1" x14ac:dyDescent="0.2">
      <c r="A30" s="105" t="str">
        <f>'Transcript table'!C35</f>
        <v>TRMT61B</v>
      </c>
      <c r="B30" s="106" t="s">
        <v>29</v>
      </c>
      <c r="C30" s="169"/>
      <c r="D30" s="169"/>
      <c r="E30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107">
        <f>IF(ISERROR(AVERAGE('Data pre-processing'!Y30:AR30)),35,IF(COUNT('Data pre-processing'!Y30:AR30)&lt;2,"N/A",AVERAGE('Data pre-processing'!Y30:AR30)))</f>
        <v>35</v>
      </c>
      <c r="X30" s="107" t="str">
        <f>IF(ISERROR(STDEV('Data pre-processing'!Y30:AR30)),"N/A",STDEV('Data pre-processing'!Y30:AR30))</f>
        <v>N/A</v>
      </c>
      <c r="XFD30" s="17"/>
    </row>
    <row r="31" spans="1:24 16384:16384" ht="12.75" customHeight="1" x14ac:dyDescent="0.2">
      <c r="A31" s="105" t="str">
        <f>'Transcript table'!C36</f>
        <v>ALKBH3</v>
      </c>
      <c r="B31" s="106" t="s">
        <v>30</v>
      </c>
      <c r="C31" s="169"/>
      <c r="D31" s="169"/>
      <c r="E31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107">
        <f>IF(ISERROR(AVERAGE('Data pre-processing'!Y31:AR31)),35,IF(COUNT('Data pre-processing'!Y31:AR31)&lt;2,"N/A",AVERAGE('Data pre-processing'!Y31:AR31)))</f>
        <v>35</v>
      </c>
      <c r="X31" s="107" t="str">
        <f>IF(ISERROR(STDEV('Data pre-processing'!Y31:AR31)),"N/A",STDEV('Data pre-processing'!Y31:AR31))</f>
        <v>N/A</v>
      </c>
      <c r="XFD31" s="17"/>
    </row>
    <row r="32" spans="1:24 16384:16384" ht="12.75" customHeight="1" x14ac:dyDescent="0.2">
      <c r="A32" s="105" t="str">
        <f>'Transcript table'!C37</f>
        <v>ALKBH1</v>
      </c>
      <c r="B32" s="106" t="s">
        <v>31</v>
      </c>
      <c r="C32" s="169"/>
      <c r="D32" s="169"/>
      <c r="E32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107">
        <f>IF(ISERROR(AVERAGE('Data pre-processing'!Y32:AR32)),35,IF(COUNT('Data pre-processing'!Y32:AR32)&lt;2,"N/A",AVERAGE('Data pre-processing'!Y32:AR32)))</f>
        <v>35</v>
      </c>
      <c r="X32" s="107" t="str">
        <f>IF(ISERROR(STDEV('Data pre-processing'!Y32:AR32)),"N/A",STDEV('Data pre-processing'!Y32:AR32))</f>
        <v>N/A</v>
      </c>
      <c r="XFD32" s="17"/>
    </row>
    <row r="33" spans="1:24 16384:16384" ht="12.75" customHeight="1" x14ac:dyDescent="0.2">
      <c r="A33" s="105" t="str">
        <f>'Transcript table'!C38</f>
        <v>NSUN2</v>
      </c>
      <c r="B33" s="106" t="s">
        <v>32</v>
      </c>
      <c r="C33" s="169"/>
      <c r="D33" s="169"/>
      <c r="E33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107">
        <f>IF(ISERROR(AVERAGE('Data pre-processing'!Y33:AR33)),35,IF(COUNT('Data pre-processing'!Y33:AR33)&lt;2,"N/A",AVERAGE('Data pre-processing'!Y33:AR33)))</f>
        <v>35</v>
      </c>
      <c r="X33" s="107" t="str">
        <f>IF(ISERROR(STDEV('Data pre-processing'!Y33:AR33)),"N/A",STDEV('Data pre-processing'!Y33:AR33))</f>
        <v>N/A</v>
      </c>
      <c r="XFD33" s="17"/>
    </row>
    <row r="34" spans="1:24 16384:16384" ht="12.75" customHeight="1" x14ac:dyDescent="0.2">
      <c r="A34" s="105" t="str">
        <f>'Transcript table'!C39</f>
        <v>TRDMT1</v>
      </c>
      <c r="B34" s="106" t="s">
        <v>33</v>
      </c>
      <c r="C34" s="169"/>
      <c r="D34" s="169"/>
      <c r="E34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107">
        <f>IF(ISERROR(AVERAGE('Data pre-processing'!Y34:AR34)),35,IF(COUNT('Data pre-processing'!Y34:AR34)&lt;2,"N/A",AVERAGE('Data pre-processing'!Y34:AR34)))</f>
        <v>35</v>
      </c>
      <c r="X34" s="107" t="str">
        <f>IF(ISERROR(STDEV('Data pre-processing'!Y34:AR34)),"N/A",STDEV('Data pre-processing'!Y34:AR34))</f>
        <v>N/A</v>
      </c>
      <c r="XFD34" s="17"/>
    </row>
    <row r="35" spans="1:24 16384:16384" ht="12.75" customHeight="1" x14ac:dyDescent="0.2">
      <c r="A35" s="105" t="str">
        <f>'Transcript table'!C40</f>
        <v>MECP2</v>
      </c>
      <c r="B35" s="106" t="s">
        <v>34</v>
      </c>
      <c r="C35" s="169"/>
      <c r="D35" s="169"/>
      <c r="E3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107">
        <f>IF(ISERROR(AVERAGE('Data pre-processing'!Y35:AR35)),35,IF(COUNT('Data pre-processing'!Y35:AR35)&lt;2,"N/A",AVERAGE('Data pre-processing'!Y35:AR35)))</f>
        <v>35</v>
      </c>
      <c r="X35" s="107" t="str">
        <f>IF(ISERROR(STDEV('Data pre-processing'!Y35:AR35)),"N/A",STDEV('Data pre-processing'!Y35:AR35))</f>
        <v>N/A</v>
      </c>
      <c r="XFD35" s="17"/>
    </row>
    <row r="36" spans="1:24 16384:16384" ht="12.75" customHeight="1" x14ac:dyDescent="0.2">
      <c r="A36" s="105" t="str">
        <f>'Transcript table'!C41</f>
        <v>UHRF1</v>
      </c>
      <c r="B36" s="106" t="s">
        <v>35</v>
      </c>
      <c r="C36" s="169"/>
      <c r="D36" s="169"/>
      <c r="E36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107">
        <f>IF(ISERROR(AVERAGE('Data pre-processing'!Y36:AR36)),35,IF(COUNT('Data pre-processing'!Y36:AR36)&lt;2,"N/A",AVERAGE('Data pre-processing'!Y36:AR36)))</f>
        <v>35</v>
      </c>
      <c r="X36" s="107" t="str">
        <f>IF(ISERROR(STDEV('Data pre-processing'!Y36:AR36)),"N/A",STDEV('Data pre-processing'!Y36:AR36))</f>
        <v>N/A</v>
      </c>
      <c r="XFD36" s="17"/>
    </row>
    <row r="37" spans="1:24 16384:16384" ht="12.75" customHeight="1" x14ac:dyDescent="0.2">
      <c r="A37" s="105" t="str">
        <f>'Transcript table'!C42</f>
        <v>DNMT1 </v>
      </c>
      <c r="B37" s="106" t="s">
        <v>36</v>
      </c>
      <c r="C37" s="169"/>
      <c r="D37" s="169"/>
      <c r="E37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107">
        <f>IF(ISERROR(AVERAGE('Data pre-processing'!Y37:AR37)),35,IF(COUNT('Data pre-processing'!Y37:AR37)&lt;2,"N/A",AVERAGE('Data pre-processing'!Y37:AR37)))</f>
        <v>35</v>
      </c>
      <c r="X37" s="107" t="str">
        <f>IF(ISERROR(STDEV('Data pre-processing'!Y37:AR37)),"N/A",STDEV('Data pre-processing'!Y37:AR37))</f>
        <v>N/A</v>
      </c>
      <c r="XFD37" s="17"/>
    </row>
    <row r="38" spans="1:24 16384:16384" ht="12.75" customHeight="1" x14ac:dyDescent="0.2">
      <c r="A38" s="105" t="str">
        <f>'Transcript table'!C43</f>
        <v>DNMT3A</v>
      </c>
      <c r="B38" s="106" t="s">
        <v>37</v>
      </c>
      <c r="C38" s="169"/>
      <c r="D38" s="169"/>
      <c r="E38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107">
        <f>IF(ISERROR(AVERAGE('Data pre-processing'!Y38:AR38)),35,IF(COUNT('Data pre-processing'!Y38:AR38)&lt;2,"N/A",AVERAGE('Data pre-processing'!Y38:AR38)))</f>
        <v>35</v>
      </c>
      <c r="X38" s="107" t="str">
        <f>IF(ISERROR(STDEV('Data pre-processing'!Y38:AR38)),"N/A",STDEV('Data pre-processing'!Y38:AR38))</f>
        <v>N/A</v>
      </c>
      <c r="XFD38" s="17"/>
    </row>
    <row r="39" spans="1:24 16384:16384" ht="12.75" customHeight="1" x14ac:dyDescent="0.2">
      <c r="A39" s="105" t="str">
        <f>'Transcript table'!C44</f>
        <v>DNMT3B</v>
      </c>
      <c r="B39" s="106" t="s">
        <v>38</v>
      </c>
      <c r="C39" s="169"/>
      <c r="D39" s="169"/>
      <c r="E39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107">
        <f>IF(ISERROR(AVERAGE('Data pre-processing'!Y39:AR39)),35,IF(COUNT('Data pre-processing'!Y39:AR39)&lt;2,"N/A",AVERAGE('Data pre-processing'!Y39:AR39)))</f>
        <v>35</v>
      </c>
      <c r="X39" s="107" t="str">
        <f>IF(ISERROR(STDEV('Data pre-processing'!Y39:AR39)),"N/A",STDEV('Data pre-processing'!Y39:AR39))</f>
        <v>N/A</v>
      </c>
      <c r="XFD39" s="17"/>
    </row>
    <row r="40" spans="1:24 16384:16384" ht="12.75" customHeight="1" x14ac:dyDescent="0.2">
      <c r="A40" s="105" t="str">
        <f>'Transcript table'!C45</f>
        <v>DNMT3L</v>
      </c>
      <c r="B40" s="106" t="s">
        <v>39</v>
      </c>
      <c r="C40" s="169"/>
      <c r="D40" s="169"/>
      <c r="E40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107">
        <f>IF(ISERROR(AVERAGE('Data pre-processing'!Y40:AR40)),35,IF(COUNT('Data pre-processing'!Y40:AR40)&lt;2,"N/A",AVERAGE('Data pre-processing'!Y40:AR40)))</f>
        <v>35</v>
      </c>
      <c r="X40" s="107" t="str">
        <f>IF(ISERROR(STDEV('Data pre-processing'!Y40:AR40)),"N/A",STDEV('Data pre-processing'!Y40:AR40))</f>
        <v>N/A</v>
      </c>
      <c r="XFD40" s="17"/>
    </row>
    <row r="41" spans="1:24 16384:16384" ht="12.75" customHeight="1" x14ac:dyDescent="0.2">
      <c r="A41" s="105" t="str">
        <f>'Transcript table'!C46</f>
        <v>NOP2</v>
      </c>
      <c r="B41" s="106" t="s">
        <v>40</v>
      </c>
      <c r="C41" s="169"/>
      <c r="D41" s="169"/>
      <c r="E41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107">
        <f>IF(ISERROR(AVERAGE('Data pre-processing'!Y41:AR41)),35,IF(COUNT('Data pre-processing'!Y41:AR41)&lt;2,"N/A",AVERAGE('Data pre-processing'!Y41:AR41)))</f>
        <v>35</v>
      </c>
      <c r="X41" s="107" t="str">
        <f>IF(ISERROR(STDEV('Data pre-processing'!Y41:AR41)),"N/A",STDEV('Data pre-processing'!Y41:AR41))</f>
        <v>N/A</v>
      </c>
      <c r="XFD41" s="17"/>
    </row>
    <row r="42" spans="1:24 16384:16384" ht="12.75" customHeight="1" x14ac:dyDescent="0.2">
      <c r="A42" s="105" t="str">
        <f>'Transcript table'!C47</f>
        <v>NSUN3</v>
      </c>
      <c r="B42" s="106" t="s">
        <v>41</v>
      </c>
      <c r="C42" s="169"/>
      <c r="D42" s="169"/>
      <c r="E42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107">
        <f>IF(ISERROR(AVERAGE('Data pre-processing'!Y42:AR42)),35,IF(COUNT('Data pre-processing'!Y42:AR42)&lt;2,"N/A",AVERAGE('Data pre-processing'!Y42:AR42)))</f>
        <v>35</v>
      </c>
      <c r="X42" s="107" t="str">
        <f>IF(ISERROR(STDEV('Data pre-processing'!Y42:AR42)),"N/A",STDEV('Data pre-processing'!Y42:AR42))</f>
        <v>N/A</v>
      </c>
      <c r="XFD42" s="17"/>
    </row>
    <row r="43" spans="1:24 16384:16384" ht="12.75" customHeight="1" x14ac:dyDescent="0.2">
      <c r="A43" s="105" t="str">
        <f>'Transcript table'!C48</f>
        <v>NSUN4</v>
      </c>
      <c r="B43" s="106" t="s">
        <v>42</v>
      </c>
      <c r="C43" s="169"/>
      <c r="D43" s="169"/>
      <c r="E43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107">
        <f>IF(ISERROR(AVERAGE('Data pre-processing'!Y43:AR43)),35,IF(COUNT('Data pre-processing'!Y43:AR43)&lt;2,"N/A",AVERAGE('Data pre-processing'!Y43:AR43)))</f>
        <v>35</v>
      </c>
      <c r="X43" s="107" t="str">
        <f>IF(ISERROR(STDEV('Data pre-processing'!Y43:AR43)),"N/A",STDEV('Data pre-processing'!Y43:AR43))</f>
        <v>N/A</v>
      </c>
      <c r="XFD43" s="17"/>
    </row>
    <row r="44" spans="1:24 16384:16384" ht="12.75" customHeight="1" x14ac:dyDescent="0.2">
      <c r="A44" s="105" t="str">
        <f>'Transcript table'!C49</f>
        <v>NSUN5</v>
      </c>
      <c r="B44" s="106" t="s">
        <v>43</v>
      </c>
      <c r="C44" s="169"/>
      <c r="D44" s="169"/>
      <c r="E44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107">
        <f>IF(ISERROR(AVERAGE('Data pre-processing'!Y44:AR44)),35,IF(COUNT('Data pre-processing'!Y44:AR44)&lt;2,"N/A",AVERAGE('Data pre-processing'!Y44:AR44)))</f>
        <v>35</v>
      </c>
      <c r="X44" s="107" t="str">
        <f>IF(ISERROR(STDEV('Data pre-processing'!Y44:AR44)),"N/A",STDEV('Data pre-processing'!Y44:AR44))</f>
        <v>N/A</v>
      </c>
      <c r="XFD44" s="17"/>
    </row>
    <row r="45" spans="1:24 16384:16384" ht="12.75" customHeight="1" x14ac:dyDescent="0.2">
      <c r="A45" s="105" t="str">
        <f>'Transcript table'!C50</f>
        <v>TET1</v>
      </c>
      <c r="B45" s="106" t="s">
        <v>44</v>
      </c>
      <c r="C45" s="169"/>
      <c r="D45" s="169"/>
      <c r="E4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107">
        <f>IF(ISERROR(AVERAGE('Data pre-processing'!Y45:AR45)),35,IF(COUNT('Data pre-processing'!Y45:AR45)&lt;2,"N/A",AVERAGE('Data pre-processing'!Y45:AR45)))</f>
        <v>35</v>
      </c>
      <c r="X45" s="107" t="str">
        <f>IF(ISERROR(STDEV('Data pre-processing'!Y45:AR45)),"N/A",STDEV('Data pre-processing'!Y45:AR45))</f>
        <v>N/A</v>
      </c>
      <c r="XFD45" s="17"/>
    </row>
    <row r="46" spans="1:24 16384:16384" ht="12.75" customHeight="1" x14ac:dyDescent="0.2">
      <c r="A46" s="105" t="str">
        <f>'Transcript table'!C51</f>
        <v>TET2</v>
      </c>
      <c r="B46" s="106" t="s">
        <v>45</v>
      </c>
      <c r="C46" s="169"/>
      <c r="D46" s="169"/>
      <c r="E46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107">
        <f>IF(ISERROR(AVERAGE('Data pre-processing'!Y46:AR46)),35,IF(COUNT('Data pre-processing'!Y46:AR46)&lt;2,"N/A",AVERAGE('Data pre-processing'!Y46:AR46)))</f>
        <v>35</v>
      </c>
      <c r="X46" s="107" t="str">
        <f>IF(ISERROR(STDEV('Data pre-processing'!Y46:AR46)),"N/A",STDEV('Data pre-processing'!Y46:AR46))</f>
        <v>N/A</v>
      </c>
      <c r="XFD46" s="17"/>
    </row>
    <row r="47" spans="1:24 16384:16384" ht="12.75" customHeight="1" x14ac:dyDescent="0.2">
      <c r="A47" s="105" t="str">
        <f>'Transcript table'!C52</f>
        <v>TET3</v>
      </c>
      <c r="B47" s="106" t="s">
        <v>46</v>
      </c>
      <c r="C47" s="169"/>
      <c r="D47" s="169"/>
      <c r="E47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107">
        <f>IF(ISERROR(AVERAGE('Data pre-processing'!Y47:AR47)),35,IF(COUNT('Data pre-processing'!Y47:AR47)&lt;2,"N/A",AVERAGE('Data pre-processing'!Y47:AR47)))</f>
        <v>35</v>
      </c>
      <c r="X47" s="107" t="str">
        <f>IF(ISERROR(STDEV('Data pre-processing'!Y47:AR47)),"N/A",STDEV('Data pre-processing'!Y47:AR47))</f>
        <v>N/A</v>
      </c>
      <c r="XFD47" s="17"/>
    </row>
    <row r="48" spans="1:24 16384:16384" ht="12.75" customHeight="1" x14ac:dyDescent="0.2">
      <c r="A48" s="105" t="str">
        <f>'Transcript table'!C53</f>
        <v>HNRNPA2B1</v>
      </c>
      <c r="B48" s="106" t="s">
        <v>47</v>
      </c>
      <c r="C48" s="169"/>
      <c r="D48" s="169"/>
      <c r="E48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107">
        <f>IF(ISERROR(AVERAGE('Data pre-processing'!Y48:AR48)),35,IF(COUNT('Data pre-processing'!Y48:AR48)&lt;2,"N/A",AVERAGE('Data pre-processing'!Y48:AR48)))</f>
        <v>35</v>
      </c>
      <c r="X48" s="107" t="str">
        <f>IF(ISERROR(STDEV('Data pre-processing'!Y48:AR48)),"N/A",STDEV('Data pre-processing'!Y48:AR48))</f>
        <v>N/A</v>
      </c>
      <c r="XFD48" s="17"/>
    </row>
    <row r="49" spans="1:24 16384:16384" ht="12.75" customHeight="1" x14ac:dyDescent="0.2">
      <c r="A49" s="105" t="str">
        <f>'Transcript table'!C54</f>
        <v>HNRNPA2B1</v>
      </c>
      <c r="B49" s="106" t="s">
        <v>48</v>
      </c>
      <c r="C49" s="169"/>
      <c r="D49" s="169"/>
      <c r="E49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107">
        <f>IF(ISERROR(AVERAGE('Data pre-processing'!Y49:AR49)),35,IF(COUNT('Data pre-processing'!Y49:AR49)&lt;2,"N/A",AVERAGE('Data pre-processing'!Y49:AR49)))</f>
        <v>35</v>
      </c>
      <c r="X49" s="107" t="str">
        <f>IF(ISERROR(STDEV('Data pre-processing'!Y49:AR49)),"N/A",STDEV('Data pre-processing'!Y49:AR49))</f>
        <v>N/A</v>
      </c>
      <c r="XFD49" s="17"/>
    </row>
    <row r="50" spans="1:24 16384:16384" ht="12.75" customHeight="1" x14ac:dyDescent="0.2">
      <c r="A50" s="105" t="str">
        <f>'Transcript table'!C55</f>
        <v>HNRNPC1</v>
      </c>
      <c r="B50" s="106" t="s">
        <v>49</v>
      </c>
      <c r="C50" s="169"/>
      <c r="D50" s="169"/>
      <c r="E50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107">
        <f>IF(ISERROR(AVERAGE('Data pre-processing'!Y50:AR50)),35,IF(COUNT('Data pre-processing'!Y50:AR50)&lt;2,"N/A",AVERAGE('Data pre-processing'!Y50:AR50)))</f>
        <v>35</v>
      </c>
      <c r="X50" s="107" t="str">
        <f>IF(ISERROR(STDEV('Data pre-processing'!Y50:AR50)),"N/A",STDEV('Data pre-processing'!Y50:AR50))</f>
        <v>N/A</v>
      </c>
      <c r="XFD50" s="17"/>
    </row>
    <row r="51" spans="1:24 16384:16384" ht="12.75" customHeight="1" x14ac:dyDescent="0.2">
      <c r="A51" s="105" t="str">
        <f>'Transcript table'!C56</f>
        <v>HNRNPC2</v>
      </c>
      <c r="B51" s="106" t="s">
        <v>50</v>
      </c>
      <c r="C51" s="169"/>
      <c r="D51" s="169"/>
      <c r="E51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107">
        <f>IF(ISERROR(AVERAGE('Data pre-processing'!Y51:AR51)),35,IF(COUNT('Data pre-processing'!Y51:AR51)&lt;2,"N/A",AVERAGE('Data pre-processing'!Y51:AR51)))</f>
        <v>35</v>
      </c>
      <c r="X51" s="107" t="str">
        <f>IF(ISERROR(STDEV('Data pre-processing'!Y51:AR51)),"N/A",STDEV('Data pre-processing'!Y51:AR51))</f>
        <v>N/A</v>
      </c>
      <c r="XFD51" s="17"/>
    </row>
    <row r="52" spans="1:24 16384:16384" ht="12.75" customHeight="1" x14ac:dyDescent="0.2">
      <c r="A52" s="105" t="str">
        <f>'Transcript table'!C57</f>
        <v xml:space="preserve">YTHDC1 </v>
      </c>
      <c r="B52" s="106" t="s">
        <v>51</v>
      </c>
      <c r="C52" s="169"/>
      <c r="D52" s="169"/>
      <c r="E52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107">
        <f>IF(ISERROR(AVERAGE('Data pre-processing'!Y52:AR52)),35,IF(COUNT('Data pre-processing'!Y52:AR52)&lt;2,"N/A",AVERAGE('Data pre-processing'!Y52:AR52)))</f>
        <v>35</v>
      </c>
      <c r="X52" s="107" t="str">
        <f>IF(ISERROR(STDEV('Data pre-processing'!Y52:AR52)),"N/A",STDEV('Data pre-processing'!Y52:AR52))</f>
        <v>N/A</v>
      </c>
      <c r="XFD52" s="17"/>
    </row>
    <row r="53" spans="1:24 16384:16384" ht="12.75" customHeight="1" x14ac:dyDescent="0.2">
      <c r="A53" s="105" t="str">
        <f>'Transcript table'!C58</f>
        <v>YTHDC2</v>
      </c>
      <c r="B53" s="106" t="s">
        <v>52</v>
      </c>
      <c r="C53" s="169"/>
      <c r="D53" s="169"/>
      <c r="E53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107">
        <f>IF(ISERROR(AVERAGE('Data pre-processing'!Y53:AR53)),35,IF(COUNT('Data pre-processing'!Y53:AR53)&lt;2,"N/A",AVERAGE('Data pre-processing'!Y53:AR53)))</f>
        <v>35</v>
      </c>
      <c r="X53" s="107" t="str">
        <f>IF(ISERROR(STDEV('Data pre-processing'!Y53:AR53)),"N/A",STDEV('Data pre-processing'!Y53:AR53))</f>
        <v>N/A</v>
      </c>
      <c r="XFD53" s="17"/>
    </row>
    <row r="54" spans="1:24 16384:16384" ht="12.75" customHeight="1" x14ac:dyDescent="0.2">
      <c r="A54" s="105" t="str">
        <f>'Transcript table'!C59</f>
        <v>YTHDF1</v>
      </c>
      <c r="B54" s="106" t="s">
        <v>53</v>
      </c>
      <c r="C54" s="169"/>
      <c r="D54" s="169"/>
      <c r="E54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107">
        <f>IF(ISERROR(AVERAGE('Data pre-processing'!Y54:AR54)),35,IF(COUNT('Data pre-processing'!Y54:AR54)&lt;2,"N/A",AVERAGE('Data pre-processing'!Y54:AR54)))</f>
        <v>35</v>
      </c>
      <c r="X54" s="107" t="str">
        <f>IF(ISERROR(STDEV('Data pre-processing'!Y54:AR54)),"N/A",STDEV('Data pre-processing'!Y54:AR54))</f>
        <v>N/A</v>
      </c>
      <c r="XFD54" s="17"/>
    </row>
    <row r="55" spans="1:24 16384:16384" ht="12.75" customHeight="1" x14ac:dyDescent="0.2">
      <c r="A55" s="105" t="str">
        <f>'Transcript table'!C60</f>
        <v>YTHDF2</v>
      </c>
      <c r="B55" s="106" t="s">
        <v>54</v>
      </c>
      <c r="C55" s="169"/>
      <c r="D55" s="169"/>
      <c r="E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107">
        <f>IF(ISERROR(AVERAGE('Data pre-processing'!Y55:AR55)),35,IF(COUNT('Data pre-processing'!Y55:AR55)&lt;2,"N/A",AVERAGE('Data pre-processing'!Y55:AR55)))</f>
        <v>35</v>
      </c>
      <c r="X55" s="107" t="str">
        <f>IF(ISERROR(STDEV('Data pre-processing'!Y55:AR55)),"N/A",STDEV('Data pre-processing'!Y55:AR55))</f>
        <v>N/A</v>
      </c>
      <c r="XFD55" s="17"/>
    </row>
    <row r="56" spans="1:24 16384:16384" ht="12.75" customHeight="1" x14ac:dyDescent="0.2">
      <c r="A56" s="105" t="str">
        <f>'Transcript table'!C61</f>
        <v>YTHDF3</v>
      </c>
      <c r="B56" s="106" t="s">
        <v>55</v>
      </c>
      <c r="C56" s="169"/>
      <c r="D56" s="169"/>
      <c r="E56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107">
        <f>IF(ISERROR(AVERAGE('Data pre-processing'!Y56:AR56)),35,IF(COUNT('Data pre-processing'!Y56:AR56)&lt;2,"N/A",AVERAGE('Data pre-processing'!Y56:AR56)))</f>
        <v>35</v>
      </c>
      <c r="X56" s="107" t="str">
        <f>IF(ISERROR(STDEV('Data pre-processing'!Y56:AR56)),"N/A",STDEV('Data pre-processing'!Y56:AR56))</f>
        <v>N/A</v>
      </c>
      <c r="XFD56" s="17"/>
    </row>
    <row r="57" spans="1:24 16384:16384" ht="12.75" customHeight="1" x14ac:dyDescent="0.2">
      <c r="A57" s="105" t="str">
        <f>'Transcript table'!C62</f>
        <v>ELAVL1</v>
      </c>
      <c r="B57" s="106" t="s">
        <v>56</v>
      </c>
      <c r="C57" s="169"/>
      <c r="D57" s="169"/>
      <c r="E57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107">
        <f>IF(ISERROR(AVERAGE('Data pre-processing'!Y57:AR57)),35,IF(COUNT('Data pre-processing'!Y57:AR57)&lt;2,"N/A",AVERAGE('Data pre-processing'!Y57:AR57)))</f>
        <v>35</v>
      </c>
      <c r="X57" s="107" t="str">
        <f>IF(ISERROR(STDEV('Data pre-processing'!Y57:AR57)),"N/A",STDEV('Data pre-processing'!Y57:AR57))</f>
        <v>N/A</v>
      </c>
      <c r="XFD57" s="17"/>
    </row>
    <row r="58" spans="1:24 16384:16384" ht="12.75" customHeight="1" x14ac:dyDescent="0.2">
      <c r="A58" s="105" t="str">
        <f>'Transcript table'!C63</f>
        <v>KIAA1429</v>
      </c>
      <c r="B58" s="106" t="s">
        <v>57</v>
      </c>
      <c r="C58" s="169"/>
      <c r="D58" s="169"/>
      <c r="E58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107">
        <f>IF(ISERROR(AVERAGE('Data pre-processing'!Y58:AR58)),35,IF(COUNT('Data pre-processing'!Y58:AR58)&lt;2,"N/A",AVERAGE('Data pre-processing'!Y58:AR58)))</f>
        <v>35</v>
      </c>
      <c r="X58" s="107" t="str">
        <f>IF(ISERROR(STDEV('Data pre-processing'!Y58:AR58)),"N/A",STDEV('Data pre-processing'!Y58:AR58))</f>
        <v>N/A</v>
      </c>
      <c r="XFD58" s="17"/>
    </row>
    <row r="59" spans="1:24 16384:16384" ht="12.75" customHeight="1" x14ac:dyDescent="0.2">
      <c r="A59" s="105" t="str">
        <f>'Transcript table'!C64</f>
        <v>METTL14</v>
      </c>
      <c r="B59" s="106" t="s">
        <v>58</v>
      </c>
      <c r="C59" s="169"/>
      <c r="D59" s="169"/>
      <c r="E59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107">
        <f>IF(ISERROR(AVERAGE('Data pre-processing'!Y59:AR59)),35,IF(COUNT('Data pre-processing'!Y59:AR59)&lt;2,"N/A",AVERAGE('Data pre-processing'!Y59:AR59)))</f>
        <v>35</v>
      </c>
      <c r="X59" s="107" t="str">
        <f>IF(ISERROR(STDEV('Data pre-processing'!Y59:AR59)),"N/A",STDEV('Data pre-processing'!Y59:AR59))</f>
        <v>N/A</v>
      </c>
      <c r="XFD59" s="17"/>
    </row>
    <row r="60" spans="1:24 16384:16384" ht="12.75" customHeight="1" x14ac:dyDescent="0.2">
      <c r="A60" s="105" t="str">
        <f>'Transcript table'!C65</f>
        <v>METTL3</v>
      </c>
      <c r="B60" s="106" t="s">
        <v>59</v>
      </c>
      <c r="C60" s="169"/>
      <c r="D60" s="169"/>
      <c r="E60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107">
        <f>IF(ISERROR(AVERAGE('Data pre-processing'!Y60:AR60)),35,IF(COUNT('Data pre-processing'!Y60:AR60)&lt;2,"N/A",AVERAGE('Data pre-processing'!Y60:AR60)))</f>
        <v>35</v>
      </c>
      <c r="X60" s="107" t="str">
        <f>IF(ISERROR(STDEV('Data pre-processing'!Y60:AR60)),"N/A",STDEV('Data pre-processing'!Y60:AR60))</f>
        <v>N/A</v>
      </c>
      <c r="XFD60" s="17"/>
    </row>
    <row r="61" spans="1:24 16384:16384" ht="12.75" customHeight="1" x14ac:dyDescent="0.2">
      <c r="A61" s="105" t="str">
        <f>'Transcript table'!C66</f>
        <v>METTL4</v>
      </c>
      <c r="B61" s="106" t="s">
        <v>60</v>
      </c>
      <c r="C61" s="169"/>
      <c r="D61" s="169"/>
      <c r="E61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107">
        <f>IF(ISERROR(AVERAGE('Data pre-processing'!Y61:AR61)),35,IF(COUNT('Data pre-processing'!Y61:AR61)&lt;2,"N/A",AVERAGE('Data pre-processing'!Y61:AR61)))</f>
        <v>35</v>
      </c>
      <c r="X61" s="107" t="str">
        <f>IF(ISERROR(STDEV('Data pre-processing'!Y61:AR61)),"N/A",STDEV('Data pre-processing'!Y61:AR61))</f>
        <v>N/A</v>
      </c>
      <c r="XFD61" s="17"/>
    </row>
    <row r="62" spans="1:24 16384:16384" ht="12.75" customHeight="1" x14ac:dyDescent="0.2">
      <c r="A62" s="105" t="str">
        <f>'Transcript table'!C67</f>
        <v>WTAP</v>
      </c>
      <c r="B62" s="106" t="s">
        <v>61</v>
      </c>
      <c r="C62" s="169"/>
      <c r="D62" s="169"/>
      <c r="E62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107">
        <f>IF(ISERROR(AVERAGE('Data pre-processing'!Y62:AR62)),35,IF(COUNT('Data pre-processing'!Y62:AR62)&lt;2,"N/A",AVERAGE('Data pre-processing'!Y62:AR62)))</f>
        <v>35</v>
      </c>
      <c r="X62" s="107" t="str">
        <f>IF(ISERROR(STDEV('Data pre-processing'!Y62:AR62)),"N/A",STDEV('Data pre-processing'!Y62:AR62))</f>
        <v>N/A</v>
      </c>
      <c r="XFD62" s="17"/>
    </row>
    <row r="63" spans="1:24 16384:16384" ht="12.75" customHeight="1" x14ac:dyDescent="0.2">
      <c r="A63" s="105" t="str">
        <f>'Transcript table'!C68</f>
        <v>DGCR8</v>
      </c>
      <c r="B63" s="106" t="s">
        <v>62</v>
      </c>
      <c r="C63" s="169"/>
      <c r="D63" s="169"/>
      <c r="E63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107">
        <f>IF(ISERROR(AVERAGE('Data pre-processing'!Y63:AR63)),35,IF(COUNT('Data pre-processing'!Y63:AR63)&lt;2,"N/A",AVERAGE('Data pre-processing'!Y63:AR63)))</f>
        <v>35</v>
      </c>
      <c r="X63" s="107" t="str">
        <f>IF(ISERROR(STDEV('Data pre-processing'!Y63:AR63)),"N/A",STDEV('Data pre-processing'!Y63:AR63))</f>
        <v>N/A</v>
      </c>
      <c r="XFD63" s="17"/>
    </row>
    <row r="64" spans="1:24 16384:16384" ht="12.75" customHeight="1" x14ac:dyDescent="0.2">
      <c r="A64" s="105" t="str">
        <f>'Transcript table'!C69</f>
        <v>ALKBH5</v>
      </c>
      <c r="B64" s="106" t="s">
        <v>63</v>
      </c>
      <c r="C64" s="169"/>
      <c r="D64" s="169"/>
      <c r="E64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107">
        <f>IF(ISERROR(AVERAGE('Data pre-processing'!Y64:AR64)),35,IF(COUNT('Data pre-processing'!Y64:AR64)&lt;2,"N/A",AVERAGE('Data pre-processing'!Y64:AR64)))</f>
        <v>35</v>
      </c>
      <c r="X64" s="107" t="str">
        <f>IF(ISERROR(STDEV('Data pre-processing'!Y64:AR64)),"N/A",STDEV('Data pre-processing'!Y64:AR64))</f>
        <v>N/A</v>
      </c>
      <c r="XFD64" s="17"/>
    </row>
    <row r="65" spans="1:24 16384:16384" ht="12.75" customHeight="1" x14ac:dyDescent="0.2">
      <c r="A65" s="105" t="str">
        <f>'Transcript table'!C70</f>
        <v>FTO</v>
      </c>
      <c r="B65" s="106" t="s">
        <v>64</v>
      </c>
      <c r="C65" s="169"/>
      <c r="D65" s="169"/>
      <c r="E6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107">
        <f>IF(ISERROR(AVERAGE('Data pre-processing'!Y65:AR65)),35,IF(COUNT('Data pre-processing'!Y65:AR65)&lt;2,"N/A",AVERAGE('Data pre-processing'!Y65:AR65)))</f>
        <v>35</v>
      </c>
      <c r="X65" s="107" t="str">
        <f>IF(ISERROR(STDEV('Data pre-processing'!Y65:AR65)),"N/A",STDEV('Data pre-processing'!Y65:AR65))</f>
        <v>N/A</v>
      </c>
      <c r="XFD65" s="17"/>
    </row>
    <row r="66" spans="1:24 16384:16384" ht="12.75" customHeight="1" x14ac:dyDescent="0.2">
      <c r="A66" s="105" t="str">
        <f>'Transcript table'!C71</f>
        <v>RNGTT</v>
      </c>
      <c r="B66" s="106" t="s">
        <v>65</v>
      </c>
      <c r="C66" s="169"/>
      <c r="D66" s="169"/>
      <c r="E66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107">
        <f>IF(ISERROR(AVERAGE('Data pre-processing'!Y66:AR66)),35,IF(COUNT('Data pre-processing'!Y66:AR66)&lt;2,"N/A",AVERAGE('Data pre-processing'!Y66:AR66)))</f>
        <v>35</v>
      </c>
      <c r="X66" s="107" t="str">
        <f>IF(ISERROR(STDEV('Data pre-processing'!Y66:AR66)),"N/A",STDEV('Data pre-processing'!Y66:AR66))</f>
        <v>N/A</v>
      </c>
      <c r="XFD66" s="17"/>
    </row>
    <row r="67" spans="1:24 16384:16384" ht="12.75" customHeight="1" x14ac:dyDescent="0.2">
      <c r="A67" s="105" t="str">
        <f>'Transcript table'!C72</f>
        <v>RNMT</v>
      </c>
      <c r="B67" s="106" t="s">
        <v>66</v>
      </c>
      <c r="C67" s="169"/>
      <c r="D67" s="169"/>
      <c r="E67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107">
        <f>IF(ISERROR(AVERAGE('Data pre-processing'!Y67:AR67)),35,IF(COUNT('Data pre-processing'!Y67:AR67)&lt;2,"N/A",AVERAGE('Data pre-processing'!Y67:AR67)))</f>
        <v>35</v>
      </c>
      <c r="X67" s="107" t="str">
        <f>IF(ISERROR(STDEV('Data pre-processing'!Y67:AR67)),"N/A",STDEV('Data pre-processing'!Y67:AR67))</f>
        <v>N/A</v>
      </c>
      <c r="XFD67" s="17"/>
    </row>
    <row r="68" spans="1:24 16384:16384" ht="12.75" customHeight="1" x14ac:dyDescent="0.2">
      <c r="A68" s="105" t="str">
        <f>'Transcript table'!C73</f>
        <v>CMTR1</v>
      </c>
      <c r="B68" s="106" t="s">
        <v>67</v>
      </c>
      <c r="C68" s="169"/>
      <c r="D68" s="169"/>
      <c r="E68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107">
        <f>IF(ISERROR(AVERAGE('Data pre-processing'!Y68:AR68)),35,IF(COUNT('Data pre-processing'!Y68:AR68)&lt;2,"N/A",AVERAGE('Data pre-processing'!Y68:AR68)))</f>
        <v>35</v>
      </c>
      <c r="X68" s="107" t="str">
        <f>IF(ISERROR(STDEV('Data pre-processing'!Y68:AR68)),"N/A",STDEV('Data pre-processing'!Y68:AR68))</f>
        <v>N/A</v>
      </c>
      <c r="XFD68" s="17"/>
    </row>
    <row r="69" spans="1:24 16384:16384" ht="12.75" customHeight="1" x14ac:dyDescent="0.2">
      <c r="A69" s="105" t="str">
        <f>'Transcript table'!C74</f>
        <v>CMTR2</v>
      </c>
      <c r="B69" s="106" t="s">
        <v>68</v>
      </c>
      <c r="C69" s="169"/>
      <c r="D69" s="169"/>
      <c r="E69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107">
        <f>IF(ISERROR(AVERAGE('Data pre-processing'!Y69:AR69)),35,IF(COUNT('Data pre-processing'!Y69:AR69)&lt;2,"N/A",AVERAGE('Data pre-processing'!Y69:AR69)))</f>
        <v>35</v>
      </c>
      <c r="X69" s="107" t="str">
        <f>IF(ISERROR(STDEV('Data pre-processing'!Y69:AR69)),"N/A",STDEV('Data pre-processing'!Y69:AR69))</f>
        <v>N/A</v>
      </c>
      <c r="XFD69" s="17"/>
    </row>
    <row r="70" spans="1:24 16384:16384" ht="12.75" customHeight="1" x14ac:dyDescent="0.2">
      <c r="A70" s="105" t="str">
        <f>'Transcript table'!C75</f>
        <v>DKC1</v>
      </c>
      <c r="B70" s="106" t="s">
        <v>69</v>
      </c>
      <c r="C70" s="169"/>
      <c r="D70" s="169"/>
      <c r="E70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107">
        <f>IF(ISERROR(AVERAGE('Data pre-processing'!Y70:AR70)),35,IF(COUNT('Data pre-processing'!Y70:AR70)&lt;2,"N/A",AVERAGE('Data pre-processing'!Y70:AR70)))</f>
        <v>35</v>
      </c>
      <c r="X70" s="107" t="str">
        <f>IF(ISERROR(STDEV('Data pre-processing'!Y70:AR70)),"N/A",STDEV('Data pre-processing'!Y70:AR70))</f>
        <v>N/A</v>
      </c>
      <c r="XFD70" s="17"/>
    </row>
    <row r="71" spans="1:24 16384:16384" ht="12.75" customHeight="1" x14ac:dyDescent="0.2">
      <c r="A71" s="105" t="str">
        <f>'Transcript table'!C76</f>
        <v>GAR1</v>
      </c>
      <c r="B71" s="106" t="s">
        <v>70</v>
      </c>
      <c r="C71" s="169"/>
      <c r="D71" s="169"/>
      <c r="E71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107">
        <f>IF(ISERROR(AVERAGE('Data pre-processing'!Y71:AR71)),35,IF(COUNT('Data pre-processing'!Y71:AR71)&lt;2,"N/A",AVERAGE('Data pre-processing'!Y71:AR71)))</f>
        <v>35</v>
      </c>
      <c r="X71" s="107" t="str">
        <f>IF(ISERROR(STDEV('Data pre-processing'!Y71:AR71)),"N/A",STDEV('Data pre-processing'!Y71:AR71))</f>
        <v>N/A</v>
      </c>
      <c r="XFD71" s="17"/>
    </row>
    <row r="72" spans="1:24 16384:16384" ht="12.75" customHeight="1" x14ac:dyDescent="0.2">
      <c r="A72" s="105" t="str">
        <f>'Transcript table'!C77</f>
        <v>NAF1</v>
      </c>
      <c r="B72" s="106" t="s">
        <v>71</v>
      </c>
      <c r="C72" s="169"/>
      <c r="D72" s="169"/>
      <c r="E72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107">
        <f>IF(ISERROR(AVERAGE('Data pre-processing'!Y72:AR72)),35,IF(COUNT('Data pre-processing'!Y72:AR72)&lt;2,"N/A",AVERAGE('Data pre-processing'!Y72:AR72)))</f>
        <v>35</v>
      </c>
      <c r="X72" s="107" t="str">
        <f>IF(ISERROR(STDEV('Data pre-processing'!Y72:AR72)),"N/A",STDEV('Data pre-processing'!Y72:AR72))</f>
        <v>N/A</v>
      </c>
      <c r="XFD72" s="17"/>
    </row>
    <row r="73" spans="1:24 16384:16384" ht="12.75" customHeight="1" x14ac:dyDescent="0.2">
      <c r="A73" s="105" t="str">
        <f>'Transcript table'!C78</f>
        <v>NHP2</v>
      </c>
      <c r="B73" s="106" t="s">
        <v>72</v>
      </c>
      <c r="C73" s="169"/>
      <c r="D73" s="169"/>
      <c r="E73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107">
        <f>IF(ISERROR(AVERAGE('Data pre-processing'!Y73:AR73)),35,IF(COUNT('Data pre-processing'!Y73:AR73)&lt;2,"N/A",AVERAGE('Data pre-processing'!Y73:AR73)))</f>
        <v>35</v>
      </c>
      <c r="X73" s="107" t="str">
        <f>IF(ISERROR(STDEV('Data pre-processing'!Y73:AR73)),"N/A",STDEV('Data pre-processing'!Y73:AR73))</f>
        <v>N/A</v>
      </c>
      <c r="XFD73" s="17"/>
    </row>
    <row r="74" spans="1:24 16384:16384" ht="12.75" customHeight="1" x14ac:dyDescent="0.2">
      <c r="A74" s="105" t="str">
        <f>'Transcript table'!C79</f>
        <v>NOP10</v>
      </c>
      <c r="B74" s="106" t="s">
        <v>73</v>
      </c>
      <c r="C74" s="169"/>
      <c r="D74" s="169"/>
      <c r="E74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107">
        <f>IF(ISERROR(AVERAGE('Data pre-processing'!Y74:AR74)),35,IF(COUNT('Data pre-processing'!Y74:AR74)&lt;2,"N/A",AVERAGE('Data pre-processing'!Y74:AR74)))</f>
        <v>35</v>
      </c>
      <c r="X74" s="107" t="str">
        <f>IF(ISERROR(STDEV('Data pre-processing'!Y74:AR74)),"N/A",STDEV('Data pre-processing'!Y74:AR74))</f>
        <v>N/A</v>
      </c>
      <c r="XFD74" s="17"/>
    </row>
    <row r="75" spans="1:24 16384:16384" ht="12.75" customHeight="1" x14ac:dyDescent="0.2">
      <c r="A75" s="105" t="str">
        <f>'Transcript table'!C80</f>
        <v>PUS1</v>
      </c>
      <c r="B75" s="106" t="s">
        <v>74</v>
      </c>
      <c r="C75" s="169"/>
      <c r="D75" s="169"/>
      <c r="E7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107">
        <f>IF(ISERROR(AVERAGE('Data pre-processing'!Y75:AR75)),35,IF(COUNT('Data pre-processing'!Y75:AR75)&lt;2,"N/A",AVERAGE('Data pre-processing'!Y75:AR75)))</f>
        <v>35</v>
      </c>
      <c r="X75" s="107" t="str">
        <f>IF(ISERROR(STDEV('Data pre-processing'!Y75:AR75)),"N/A",STDEV('Data pre-processing'!Y75:AR75))</f>
        <v>N/A</v>
      </c>
      <c r="XFD75" s="17"/>
    </row>
    <row r="76" spans="1:24 16384:16384" ht="12.75" customHeight="1" x14ac:dyDescent="0.2">
      <c r="A76" s="105" t="str">
        <f>'Transcript table'!C81</f>
        <v>PUS3</v>
      </c>
      <c r="B76" s="106" t="s">
        <v>75</v>
      </c>
      <c r="C76" s="169"/>
      <c r="D76" s="169"/>
      <c r="E76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107">
        <f>IF(ISERROR(AVERAGE('Data pre-processing'!Y76:AR76)),35,IF(COUNT('Data pre-processing'!Y76:AR76)&lt;2,"N/A",AVERAGE('Data pre-processing'!Y76:AR76)))</f>
        <v>35</v>
      </c>
      <c r="X76" s="107" t="str">
        <f>IF(ISERROR(STDEV('Data pre-processing'!Y76:AR76)),"N/A",STDEV('Data pre-processing'!Y76:AR76))</f>
        <v>N/A</v>
      </c>
      <c r="XFD76" s="17"/>
    </row>
    <row r="77" spans="1:24 16384:16384" ht="12.75" customHeight="1" x14ac:dyDescent="0.2">
      <c r="A77" s="105" t="str">
        <f>'Transcript table'!C82</f>
        <v>PUS7</v>
      </c>
      <c r="B77" s="106" t="s">
        <v>76</v>
      </c>
      <c r="C77" s="169"/>
      <c r="D77" s="169"/>
      <c r="E77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107">
        <f>IF(ISERROR(AVERAGE('Data pre-processing'!Y77:AR77)),35,IF(COUNT('Data pre-processing'!Y77:AR77)&lt;2,"N/A",AVERAGE('Data pre-processing'!Y77:AR77)))</f>
        <v>35</v>
      </c>
      <c r="X77" s="107" t="str">
        <f>IF(ISERROR(STDEV('Data pre-processing'!Y77:AR77)),"N/A",STDEV('Data pre-processing'!Y77:AR77))</f>
        <v>N/A</v>
      </c>
      <c r="XFD77" s="17"/>
    </row>
    <row r="78" spans="1:24 16384:16384" ht="12.75" customHeight="1" x14ac:dyDescent="0.2">
      <c r="A78" s="105" t="str">
        <f>'Transcript table'!C83</f>
        <v>TRUB1</v>
      </c>
      <c r="B78" s="106" t="s">
        <v>77</v>
      </c>
      <c r="C78" s="169"/>
      <c r="D78" s="169"/>
      <c r="E78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107">
        <f>IF(ISERROR(AVERAGE('Data pre-processing'!Y78:AR78)),35,IF(COUNT('Data pre-processing'!Y78:AR78)&lt;2,"N/A",AVERAGE('Data pre-processing'!Y78:AR78)))</f>
        <v>35</v>
      </c>
      <c r="X78" s="107" t="str">
        <f>IF(ISERROR(STDEV('Data pre-processing'!Y78:AR78)),"N/A",STDEV('Data pre-processing'!Y78:AR78))</f>
        <v>N/A</v>
      </c>
      <c r="XFD78" s="17"/>
    </row>
    <row r="79" spans="1:24 16384:16384" ht="12.75" customHeight="1" x14ac:dyDescent="0.2">
      <c r="A79" s="105" t="str">
        <f>'Transcript table'!C84</f>
        <v>PUS10</v>
      </c>
      <c r="B79" s="106" t="s">
        <v>78</v>
      </c>
      <c r="C79" s="169"/>
      <c r="D79" s="169"/>
      <c r="E79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107">
        <f>IF(ISERROR(AVERAGE('Data pre-processing'!Y79:AR79)),35,IF(COUNT('Data pre-processing'!Y79:AR79)&lt;2,"N/A",AVERAGE('Data pre-processing'!Y79:AR79)))</f>
        <v>35</v>
      </c>
      <c r="X79" s="107" t="str">
        <f>IF(ISERROR(STDEV('Data pre-processing'!Y79:AR79)),"N/A",STDEV('Data pre-processing'!Y79:AR79))</f>
        <v>N/A</v>
      </c>
      <c r="XFD79" s="17"/>
    </row>
    <row r="80" spans="1:24 16384:16384" ht="12.75" customHeight="1" x14ac:dyDescent="0.2">
      <c r="A80" s="105" t="str">
        <f>'Transcript table'!C85</f>
        <v>PUS7L</v>
      </c>
      <c r="B80" s="106" t="s">
        <v>79</v>
      </c>
      <c r="C80" s="169"/>
      <c r="D80" s="169"/>
      <c r="E80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107">
        <f>IF(ISERROR(AVERAGE('Data pre-processing'!Y80:AR80)),35,IF(COUNT('Data pre-processing'!Y80:AR80)&lt;2,"N/A",AVERAGE('Data pre-processing'!Y80:AR80)))</f>
        <v>35</v>
      </c>
      <c r="X80" s="107" t="str">
        <f>IF(ISERROR(STDEV('Data pre-processing'!Y80:AR80)),"N/A",STDEV('Data pre-processing'!Y80:AR80))</f>
        <v>N/A</v>
      </c>
      <c r="XFD80" s="17"/>
    </row>
    <row r="81" spans="1:24 16384:16384" ht="12.75" customHeight="1" x14ac:dyDescent="0.2">
      <c r="A81" s="105" t="str">
        <f>'Transcript table'!C86</f>
        <v>PUSL1</v>
      </c>
      <c r="B81" s="106" t="s">
        <v>80</v>
      </c>
      <c r="C81" s="169"/>
      <c r="D81" s="169"/>
      <c r="E81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107">
        <f>IF(ISERROR(AVERAGE('Data pre-processing'!Y81:AR81)),35,IF(COUNT('Data pre-processing'!Y81:AR81)&lt;2,"N/A",AVERAGE('Data pre-processing'!Y81:AR81)))</f>
        <v>35</v>
      </c>
      <c r="X81" s="107" t="str">
        <f>IF(ISERROR(STDEV('Data pre-processing'!Y81:AR81)),"N/A",STDEV('Data pre-processing'!Y81:AR81))</f>
        <v>N/A</v>
      </c>
      <c r="XFD81" s="17"/>
    </row>
    <row r="82" spans="1:24 16384:16384" ht="12.75" customHeight="1" x14ac:dyDescent="0.2">
      <c r="A82" s="105" t="str">
        <f>'Transcript table'!C87</f>
        <v>RPUSD1</v>
      </c>
      <c r="B82" s="106" t="s">
        <v>81</v>
      </c>
      <c r="C82" s="169"/>
      <c r="D82" s="169"/>
      <c r="E82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107">
        <f>IF(ISERROR(AVERAGE('Data pre-processing'!Y82:AR82)),35,IF(COUNT('Data pre-processing'!Y82:AR82)&lt;2,"N/A",AVERAGE('Data pre-processing'!Y82:AR82)))</f>
        <v>35</v>
      </c>
      <c r="X82" s="107" t="str">
        <f>IF(ISERROR(STDEV('Data pre-processing'!Y82:AR82)),"N/A",STDEV('Data pre-processing'!Y82:AR82))</f>
        <v>N/A</v>
      </c>
      <c r="XFD82" s="17"/>
    </row>
    <row r="83" spans="1:24 16384:16384" ht="12.75" customHeight="1" x14ac:dyDescent="0.2">
      <c r="A83" s="105" t="str">
        <f>'Transcript table'!C88</f>
        <v>RPUSD2</v>
      </c>
      <c r="B83" s="106" t="s">
        <v>82</v>
      </c>
      <c r="C83" s="169"/>
      <c r="D83" s="169"/>
      <c r="E83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107">
        <f>IF(ISERROR(AVERAGE('Data pre-processing'!Y83:AR83)),35,IF(COUNT('Data pre-processing'!Y83:AR83)&lt;2,"N/A",AVERAGE('Data pre-processing'!Y83:AR83)))</f>
        <v>35</v>
      </c>
      <c r="X83" s="107" t="str">
        <f>IF(ISERROR(STDEV('Data pre-processing'!Y83:AR83)),"N/A",STDEV('Data pre-processing'!Y83:AR83))</f>
        <v>N/A</v>
      </c>
      <c r="XFD83" s="17"/>
    </row>
    <row r="84" spans="1:24 16384:16384" ht="12.75" customHeight="1" x14ac:dyDescent="0.2">
      <c r="A84" s="105" t="str">
        <f>'Transcript table'!C89</f>
        <v>RPUSD3</v>
      </c>
      <c r="B84" s="106" t="s">
        <v>83</v>
      </c>
      <c r="C84" s="169"/>
      <c r="D84" s="169"/>
      <c r="E84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107">
        <f>IF(ISERROR(AVERAGE('Data pre-processing'!Y84:AR84)),35,IF(COUNT('Data pre-processing'!Y84:AR84)&lt;2,"N/A",AVERAGE('Data pre-processing'!Y84:AR84)))</f>
        <v>35</v>
      </c>
      <c r="X84" s="107" t="str">
        <f>IF(ISERROR(STDEV('Data pre-processing'!Y84:AR84)),"N/A",STDEV('Data pre-processing'!Y84:AR84))</f>
        <v>N/A</v>
      </c>
      <c r="XFD84" s="17"/>
    </row>
    <row r="85" spans="1:24 16384:16384" ht="12.75" customHeight="1" x14ac:dyDescent="0.2">
      <c r="A85" s="105" t="str">
        <f>'Transcript table'!C90</f>
        <v>RPUSD4</v>
      </c>
      <c r="B85" s="106" t="s">
        <v>84</v>
      </c>
      <c r="C85" s="169"/>
      <c r="D85" s="169"/>
      <c r="E8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107">
        <f>IF(ISERROR(AVERAGE('Data pre-processing'!Y85:AR85)),35,IF(COUNT('Data pre-processing'!Y85:AR85)&lt;2,"N/A",AVERAGE('Data pre-processing'!Y85:AR85)))</f>
        <v>35</v>
      </c>
      <c r="X85" s="107" t="str">
        <f>IF(ISERROR(STDEV('Data pre-processing'!Y85:AR85)),"N/A",STDEV('Data pre-processing'!Y85:AR85))</f>
        <v>N/A</v>
      </c>
      <c r="XFD85" s="17"/>
    </row>
    <row r="86" spans="1:24 16384:16384" ht="12.75" customHeight="1" x14ac:dyDescent="0.2">
      <c r="A86" s="105" t="str">
        <f>'Transcript table'!C91</f>
        <v>TRUB2</v>
      </c>
      <c r="B86" s="106" t="s">
        <v>85</v>
      </c>
      <c r="C86" s="169"/>
      <c r="D86" s="169"/>
      <c r="E86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107">
        <f>IF(ISERROR(AVERAGE('Data pre-processing'!Y86:AR86)),35,IF(COUNT('Data pre-processing'!Y86:AR86)&lt;2,"N/A",AVERAGE('Data pre-processing'!Y86:AR86)))</f>
        <v>35</v>
      </c>
      <c r="X86" s="107" t="str">
        <f>IF(ISERROR(STDEV('Data pre-processing'!Y86:AR86)),"N/A",STDEV('Data pre-processing'!Y86:AR86))</f>
        <v>N/A</v>
      </c>
      <c r="XFD86" s="17"/>
    </row>
    <row r="87" spans="1:24 16384:16384" ht="12.75" customHeight="1" x14ac:dyDescent="0.2">
      <c r="A87" s="105" t="str">
        <f>'Transcript table'!C92</f>
        <v>RBM15</v>
      </c>
      <c r="B87" s="106" t="s">
        <v>86</v>
      </c>
      <c r="C87" s="169"/>
      <c r="D87" s="169"/>
      <c r="E87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107">
        <f>IF(ISERROR(AVERAGE('Data pre-processing'!Y87:AR87)),35,IF(COUNT('Data pre-processing'!Y87:AR87)&lt;2,"N/A",AVERAGE('Data pre-processing'!Y87:AR87)))</f>
        <v>35</v>
      </c>
      <c r="X87" s="107" t="str">
        <f>IF(ISERROR(STDEV('Data pre-processing'!Y87:AR87)),"N/A",STDEV('Data pre-processing'!Y87:AR87))</f>
        <v>N/A</v>
      </c>
      <c r="XFD87" s="17"/>
    </row>
    <row r="88" spans="1:24 16384:16384" ht="12.75" customHeight="1" x14ac:dyDescent="0.2">
      <c r="A88" s="105" t="str">
        <f>'Transcript table'!C93</f>
        <v>RBM15B</v>
      </c>
      <c r="B88" s="106" t="s">
        <v>87</v>
      </c>
      <c r="C88" s="169"/>
      <c r="D88" s="169"/>
      <c r="E88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107">
        <f>IF(ISERROR(AVERAGE('Data pre-processing'!Y88:AR88)),35,IF(COUNT('Data pre-processing'!Y88:AR88)&lt;2,"N/A",AVERAGE('Data pre-processing'!Y88:AR88)))</f>
        <v>35</v>
      </c>
      <c r="X88" s="107" t="str">
        <f>IF(ISERROR(STDEV('Data pre-processing'!Y88:AR88)),"N/A",STDEV('Data pre-processing'!Y88:AR88))</f>
        <v>N/A</v>
      </c>
      <c r="XFD88" s="17"/>
    </row>
    <row r="89" spans="1:24 16384:16384" ht="12.75" customHeight="1" x14ac:dyDescent="0.2">
      <c r="A89" s="105" t="str">
        <f>'Transcript table'!C94</f>
        <v>SRSF2</v>
      </c>
      <c r="B89" s="106" t="s">
        <v>88</v>
      </c>
      <c r="C89" s="169"/>
      <c r="D89" s="169"/>
      <c r="E89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107">
        <f>IF(ISERROR(AVERAGE('Data pre-processing'!Y89:AR89)),35,IF(COUNT('Data pre-processing'!Y89:AR89)&lt;2,"N/A",AVERAGE('Data pre-processing'!Y89:AR89)))</f>
        <v>35</v>
      </c>
      <c r="X89" s="107" t="str">
        <f>IF(ISERROR(STDEV('Data pre-processing'!Y89:AR89)),"N/A",STDEV('Data pre-processing'!Y89:AR89))</f>
        <v>N/A</v>
      </c>
      <c r="XFD89" s="17"/>
    </row>
    <row r="90" spans="1:24 16384:16384" ht="12.75" customHeight="1" x14ac:dyDescent="0.2">
      <c r="A90" s="105" t="str">
        <f>'Transcript table'!C95</f>
        <v>EIF3A</v>
      </c>
      <c r="B90" s="106" t="s">
        <v>89</v>
      </c>
      <c r="C90" s="169"/>
      <c r="D90" s="169"/>
      <c r="E90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107">
        <f>IF(ISERROR(AVERAGE('Data pre-processing'!Y90:AR90)),35,IF(COUNT('Data pre-processing'!Y90:AR90)&lt;2,"N/A",AVERAGE('Data pre-processing'!Y90:AR90)))</f>
        <v>35</v>
      </c>
      <c r="X90" s="107" t="str">
        <f>IF(ISERROR(STDEV('Data pre-processing'!Y90:AR90)),"N/A",STDEV('Data pre-processing'!Y90:AR90))</f>
        <v>N/A</v>
      </c>
      <c r="XFD90" s="17"/>
    </row>
    <row r="91" spans="1:24 16384:16384" ht="12.75" customHeight="1" x14ac:dyDescent="0.2">
      <c r="A91" s="105" t="str">
        <f>'Transcript table'!C96</f>
        <v>EIF3B</v>
      </c>
      <c r="B91" s="106" t="s">
        <v>90</v>
      </c>
      <c r="C91" s="169"/>
      <c r="D91" s="169"/>
      <c r="E91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107">
        <f>IF(ISERROR(AVERAGE('Data pre-processing'!Y91:AR91)),35,IF(COUNT('Data pre-processing'!Y91:AR91)&lt;2,"N/A",AVERAGE('Data pre-processing'!Y91:AR91)))</f>
        <v>35</v>
      </c>
      <c r="X91" s="107" t="str">
        <f>IF(ISERROR(STDEV('Data pre-processing'!Y91:AR91)),"N/A",STDEV('Data pre-processing'!Y91:AR91))</f>
        <v>N/A</v>
      </c>
      <c r="XFD91" s="17"/>
    </row>
    <row r="92" spans="1:24 16384:16384" ht="12.75" customHeight="1" x14ac:dyDescent="0.2">
      <c r="A92" s="105" t="str">
        <f>'Transcript table'!C97</f>
        <v>GAPDH</v>
      </c>
      <c r="B92" s="106" t="s">
        <v>91</v>
      </c>
      <c r="C92" s="169"/>
      <c r="D92" s="169"/>
      <c r="E92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107">
        <f>IF(ISERROR(AVERAGE('Data pre-processing'!Y92:AR92)),35,IF(COUNT('Data pre-processing'!Y92:AR92)&lt;2,"N/A",AVERAGE('Data pre-processing'!Y92:AR92)))</f>
        <v>35</v>
      </c>
      <c r="X92" s="107" t="str">
        <f>IF(ISERROR(STDEV('Data pre-processing'!Y92:AR92)),"N/A",STDEV('Data pre-processing'!Y92:AR92))</f>
        <v>N/A</v>
      </c>
      <c r="XFD92" s="17"/>
    </row>
    <row r="93" spans="1:24 16384:16384" ht="12.75" customHeight="1" x14ac:dyDescent="0.2">
      <c r="A93" s="105" t="str">
        <f>'Transcript table'!C98</f>
        <v>ACTB</v>
      </c>
      <c r="B93" s="106" t="s">
        <v>92</v>
      </c>
      <c r="C93" s="169"/>
      <c r="D93" s="169"/>
      <c r="E93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107">
        <f>IF(ISERROR(AVERAGE('Data pre-processing'!Y93:AR93)),35,IF(COUNT('Data pre-processing'!Y93:AR93)&lt;2,"N/A",AVERAGE('Data pre-processing'!Y93:AR93)))</f>
        <v>35</v>
      </c>
      <c r="X93" s="107" t="str">
        <f>IF(ISERROR(STDEV('Data pre-processing'!Y93:AR93)),"N/A",STDEV('Data pre-processing'!Y93:AR93))</f>
        <v>N/A</v>
      </c>
      <c r="XFD93" s="17"/>
    </row>
    <row r="94" spans="1:24 16384:16384" ht="12.75" customHeight="1" x14ac:dyDescent="0.2">
      <c r="A94" s="105" t="str">
        <f>'Transcript table'!C99</f>
        <v>18S RNA</v>
      </c>
      <c r="B94" s="106" t="s">
        <v>93</v>
      </c>
      <c r="C94" s="169"/>
      <c r="D94" s="169"/>
      <c r="E94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107">
        <f>IF(ISERROR(AVERAGE('Data pre-processing'!Y94:AR94)),35,IF(COUNT('Data pre-processing'!Y94:AR94)&lt;2,"N/A",AVERAGE('Data pre-processing'!Y94:AR94)))</f>
        <v>35</v>
      </c>
      <c r="X94" s="107" t="str">
        <f>IF(ISERROR(STDEV('Data pre-processing'!Y94:AR94)),"N/A",STDEV('Data pre-processing'!Y94:AR94))</f>
        <v>N/A</v>
      </c>
      <c r="XFD94" s="17"/>
    </row>
    <row r="95" spans="1:24 16384:16384" ht="12.75" customHeight="1" x14ac:dyDescent="0.2">
      <c r="A95" s="105" t="str">
        <f>'Transcript table'!C100</f>
        <v>RNA Spike-in</v>
      </c>
      <c r="B95" s="106" t="s">
        <v>94</v>
      </c>
      <c r="C95" s="169"/>
      <c r="D95" s="169"/>
      <c r="E9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107">
        <f>IF(ISERROR(AVERAGE('Data pre-processing'!Y95:AR95)),35,IF(COUNT('Data pre-processing'!Y95:AR95)&lt;2,"N/A",AVERAGE('Data pre-processing'!Y95:AR95)))</f>
        <v>35</v>
      </c>
      <c r="X95" s="107" t="str">
        <f>IF(ISERROR(STDEV('Data pre-processing'!Y95:AR95)),"N/A",STDEV('Data pre-processing'!Y95:AR95))</f>
        <v>N/A</v>
      </c>
      <c r="XFD95" s="17"/>
    </row>
    <row r="96" spans="1:24 16384:16384" ht="12.75" customHeight="1" x14ac:dyDescent="0.2">
      <c r="A96" s="105" t="str">
        <f>'Transcript table'!C101</f>
        <v>PPC</v>
      </c>
      <c r="B96" s="106" t="s">
        <v>95</v>
      </c>
      <c r="C96" s="169"/>
      <c r="D96" s="169"/>
      <c r="E96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107">
        <f>IF(ISERROR(AVERAGE('Data pre-processing'!Y96:AR96)),35,IF(COUNT('Data pre-processing'!Y96:AR96)&lt;2,"N/A",AVERAGE('Data pre-processing'!Y96:AR96)))</f>
        <v>35</v>
      </c>
      <c r="X96" s="107" t="str">
        <f>IF(ISERROR(STDEV('Data pre-processing'!Y96:AR96)),"N/A",STDEV('Data pre-processing'!Y96:AR96))</f>
        <v>N/A</v>
      </c>
      <c r="XFD96" s="17"/>
    </row>
    <row r="97" spans="1:24 16384:16384" ht="12.75" customHeight="1" x14ac:dyDescent="0.2">
      <c r="A97" s="105" t="str">
        <f>'Transcript table'!C102</f>
        <v>GDC</v>
      </c>
      <c r="B97" s="106" t="s">
        <v>96</v>
      </c>
      <c r="C97" s="169"/>
      <c r="D97" s="169"/>
      <c r="E97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107">
        <f>IF(ISERROR(AVERAGE('Data pre-processing'!Y97:AR97)),35,IF(COUNT('Data pre-processing'!Y97:AR97)&lt;2,"N/A",AVERAGE('Data pre-processing'!Y97:AR97)))</f>
        <v>35</v>
      </c>
      <c r="X97" s="107" t="str">
        <f>IF(ISERROR(STDEV('Data pre-processing'!Y97:AR97)),"N/A",STDEV('Data pre-processing'!Y97:AR97))</f>
        <v>N/A</v>
      </c>
      <c r="XFD97" s="17"/>
    </row>
    <row r="98" spans="1:24 16384:16384" ht="12.75" customHeight="1" x14ac:dyDescent="0.2">
      <c r="A98" s="105" t="str">
        <f>'Transcript table'!C103</f>
        <v>Blank</v>
      </c>
      <c r="B98" s="106" t="s">
        <v>97</v>
      </c>
      <c r="C98" s="169"/>
      <c r="D98" s="169"/>
      <c r="E98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107">
        <f>IF(ISERROR(AVERAGE('Data pre-processing'!Y98:AR98)),35,IF(COUNT('Data pre-processing'!Y98:AR98)&lt;2,"N/A",AVERAGE('Data pre-processing'!Y98:AR98)))</f>
        <v>35</v>
      </c>
      <c r="X98" s="107" t="str">
        <f>IF(ISERROR(STDEV('Data pre-processing'!Y98:AR98)),"N/A",STDEV('Data pre-processing'!Y98:AR98))</f>
        <v>N/A</v>
      </c>
      <c r="XFD98" s="17"/>
    </row>
    <row r="99" spans="1:24 16384:16384" ht="12.75" customHeight="1" x14ac:dyDescent="0.2">
      <c r="A99" s="184" t="s">
        <v>177</v>
      </c>
      <c r="B99" s="185"/>
      <c r="C99" s="185"/>
      <c r="D99" s="185"/>
      <c r="E99" s="185"/>
      <c r="F99" s="185"/>
      <c r="G99" s="185"/>
      <c r="H99" s="185"/>
      <c r="I99" s="185"/>
      <c r="J99" s="185"/>
      <c r="K99" s="185"/>
      <c r="L99" s="185"/>
      <c r="M99" s="185"/>
      <c r="N99" s="186"/>
    </row>
    <row r="100" spans="1:24 16384:16384" x14ac:dyDescent="0.2"/>
    <row r="101" spans="1:24 16384:16384" x14ac:dyDescent="0.2"/>
    <row r="102" spans="1:24 16384:16384" x14ac:dyDescent="0.2"/>
  </sheetData>
  <mergeCells count="9">
    <mergeCell ref="Z9:AV9"/>
    <mergeCell ref="A1:A2"/>
    <mergeCell ref="B1:B2"/>
    <mergeCell ref="A99:N99"/>
    <mergeCell ref="AU3:AU4"/>
    <mergeCell ref="AV3:AV4"/>
    <mergeCell ref="Z3:Z4"/>
    <mergeCell ref="C1:X1"/>
    <mergeCell ref="AA3:AT3"/>
  </mergeCells>
  <phoneticPr fontId="0" type="noConversion"/>
  <conditionalFormatting sqref="W3:W98">
    <cfRule type="cellIs" dxfId="12" priority="31" stopIfTrue="1" operator="greaterThanOrEqual">
      <formula>35</formula>
    </cfRule>
    <cfRule type="cellIs" dxfId="11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8"/>
  <sheetViews>
    <sheetView zoomScale="70" zoomScaleNormal="70" workbookViewId="0">
      <selection activeCell="AA25" sqref="AA25:AT25"/>
    </sheetView>
  </sheetViews>
  <sheetFormatPr defaultColWidth="0" defaultRowHeight="12.75" zeroHeight="1" x14ac:dyDescent="0.2"/>
  <cols>
    <col min="1" max="1" width="18" style="17" customWidth="1"/>
    <col min="2" max="2" width="4.375" style="17" hidden="1" customWidth="1"/>
    <col min="3" max="3" width="5" style="17" customWidth="1"/>
    <col min="4" max="4" width="7.125" style="17" customWidth="1"/>
    <col min="5" max="5" width="8" style="17" customWidth="1"/>
    <col min="6" max="6" width="6.75" style="17" customWidth="1"/>
    <col min="7" max="8" width="5" style="17" customWidth="1"/>
    <col min="9" max="9" width="5.75" style="17" customWidth="1"/>
    <col min="10" max="13" width="5" style="17" customWidth="1"/>
    <col min="14" max="14" width="6.125" style="17" customWidth="1"/>
    <col min="15" max="15" width="7.25" style="17" customWidth="1"/>
    <col min="16" max="16" width="4.375" style="17" customWidth="1"/>
    <col min="17" max="17" width="5" style="17" customWidth="1"/>
    <col min="18" max="18" width="5.625" style="17" customWidth="1"/>
    <col min="19" max="19" width="5.875" style="17" customWidth="1"/>
    <col min="20" max="20" width="6" style="17" customWidth="1"/>
    <col min="21" max="23" width="5" style="17" customWidth="1"/>
    <col min="24" max="24" width="6.75" style="17" customWidth="1"/>
    <col min="25" max="25" width="26.375" style="17" customWidth="1"/>
    <col min="26" max="26" width="5.875" style="17" customWidth="1"/>
    <col min="27" max="28" width="14.625" style="17" bestFit="1" customWidth="1"/>
    <col min="29" max="29" width="13.875" style="17" bestFit="1" customWidth="1"/>
    <col min="30" max="35" width="3.375" style="17" customWidth="1"/>
    <col min="36" max="46" width="4.375" style="17" customWidth="1"/>
    <col min="47" max="48" width="8" style="17" customWidth="1"/>
    <col min="49" max="49" width="10.875" style="17" customWidth="1"/>
    <col min="50" max="57" width="8" style="17" customWidth="1"/>
    <col min="58" max="16374" width="0" style="17" hidden="1"/>
    <col min="16375" max="16384" width="8" style="68" hidden="1"/>
  </cols>
  <sheetData>
    <row r="1" spans="1:54" ht="12.75" customHeight="1" x14ac:dyDescent="0.2">
      <c r="A1" s="216" t="s">
        <v>165</v>
      </c>
      <c r="B1" s="78"/>
      <c r="C1" s="218" t="s">
        <v>101</v>
      </c>
      <c r="D1" s="206" t="s">
        <v>102</v>
      </c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7"/>
      <c r="Y1" s="222" t="s">
        <v>121</v>
      </c>
      <c r="Z1" s="220" t="s">
        <v>101</v>
      </c>
      <c r="AA1" s="214" t="s">
        <v>120</v>
      </c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5"/>
      <c r="AW1" s="210" t="s">
        <v>121</v>
      </c>
      <c r="AX1" s="208" t="s">
        <v>122</v>
      </c>
      <c r="AY1" s="208" t="s">
        <v>123</v>
      </c>
      <c r="AZ1" s="208" t="s">
        <v>124</v>
      </c>
      <c r="BA1" s="67"/>
      <c r="BB1" s="67"/>
    </row>
    <row r="2" spans="1:54" x14ac:dyDescent="0.2">
      <c r="A2" s="217"/>
      <c r="B2" s="65"/>
      <c r="C2" s="219"/>
      <c r="D2" s="76">
        <v>1</v>
      </c>
      <c r="E2" s="76">
        <v>2</v>
      </c>
      <c r="F2" s="76">
        <v>3</v>
      </c>
      <c r="G2" s="76">
        <v>4</v>
      </c>
      <c r="H2" s="76">
        <v>5</v>
      </c>
      <c r="I2" s="76">
        <v>6</v>
      </c>
      <c r="J2" s="76">
        <v>7</v>
      </c>
      <c r="K2" s="76">
        <v>8</v>
      </c>
      <c r="L2" s="76">
        <v>9</v>
      </c>
      <c r="M2" s="76">
        <v>10</v>
      </c>
      <c r="N2" s="76">
        <v>11</v>
      </c>
      <c r="O2" s="76">
        <v>12</v>
      </c>
      <c r="P2" s="76">
        <v>13</v>
      </c>
      <c r="Q2" s="76">
        <v>14</v>
      </c>
      <c r="R2" s="76">
        <v>15</v>
      </c>
      <c r="S2" s="76">
        <v>16</v>
      </c>
      <c r="T2" s="76">
        <v>17</v>
      </c>
      <c r="U2" s="76">
        <v>18</v>
      </c>
      <c r="V2" s="76">
        <v>19</v>
      </c>
      <c r="W2" s="79">
        <v>20</v>
      </c>
      <c r="Y2" s="223"/>
      <c r="Z2" s="221"/>
      <c r="AA2" s="118">
        <v>1</v>
      </c>
      <c r="AB2" s="118">
        <v>2</v>
      </c>
      <c r="AC2" s="118">
        <v>3</v>
      </c>
      <c r="AD2" s="118">
        <v>4</v>
      </c>
      <c r="AE2" s="118">
        <v>5</v>
      </c>
      <c r="AF2" s="118">
        <v>6</v>
      </c>
      <c r="AG2" s="118">
        <v>7</v>
      </c>
      <c r="AH2" s="118">
        <v>8</v>
      </c>
      <c r="AI2" s="118">
        <v>9</v>
      </c>
      <c r="AJ2" s="118">
        <v>10</v>
      </c>
      <c r="AK2" s="118">
        <v>11</v>
      </c>
      <c r="AL2" s="118">
        <v>12</v>
      </c>
      <c r="AM2" s="118">
        <v>13</v>
      </c>
      <c r="AN2" s="118">
        <v>14</v>
      </c>
      <c r="AO2" s="118">
        <v>15</v>
      </c>
      <c r="AP2" s="118">
        <v>16</v>
      </c>
      <c r="AQ2" s="118">
        <v>17</v>
      </c>
      <c r="AR2" s="118">
        <v>18</v>
      </c>
      <c r="AS2" s="118">
        <v>19</v>
      </c>
      <c r="AT2" s="119">
        <v>20</v>
      </c>
      <c r="AW2" s="211"/>
      <c r="AX2" s="209"/>
      <c r="AY2" s="209"/>
      <c r="AZ2" s="209"/>
      <c r="BA2" s="69"/>
      <c r="BB2" s="69"/>
    </row>
    <row r="3" spans="1:54" ht="12.75" customHeight="1" x14ac:dyDescent="0.2">
      <c r="A3" s="164" t="s">
        <v>230</v>
      </c>
      <c r="B3" s="60"/>
      <c r="C3" s="63" t="str">
        <f>IF($A3="","",IF(VLOOKUP($A3,'Test Sample Data'!$A$3:$L$100,2,FALSE)=0,"",VLOOKUP($A3,'Test Sample Data'!$A$3:$L$100,2,FALSE)))</f>
        <v>H06</v>
      </c>
      <c r="D3" s="64" t="str">
        <f>IF($A3="","",IF(VLOOKUP($A3,'Data pre-processing'!$A$3:$V$98,D$2+2,FALSE)=0,"",IF(AND(ISNUMBER(VLOOKUP($A3,'Test Sample Data'!$A$3:$V$98,D$2+2,FALSE)),ISNUMBER(VLOOKUP($A3,'Data pre-processing'!$A$3:$V$98,D$2+2,FALSE))),VLOOKUP($A3,'Data pre-processing'!$A$3:$V$98,D$2+2,FALSE),"")))</f>
        <v/>
      </c>
      <c r="E3" s="64" t="str">
        <f>IF($A3="","",IF(VLOOKUP($A3,'Data pre-processing'!$A$3:$V$98,E$2+2,FALSE)=0,"",IF(AND(ISNUMBER(VLOOKUP($A3,'Test Sample Data'!$A$3:$V$98,E$2+2,FALSE)),ISNUMBER(VLOOKUP($A3,'Data pre-processing'!$A$3:$V$98,E$2+2,FALSE))),VLOOKUP($A3,'Data pre-processing'!$A$3:$V$98,E$2+2,FALSE),"")))</f>
        <v/>
      </c>
      <c r="F3" s="64" t="str">
        <f>IF($A3="","",IF(VLOOKUP($A3,'Data pre-processing'!$A$3:$V$98,F$2+2,FALSE)=0,"",IF(AND(ISNUMBER(VLOOKUP($A3,'Test Sample Data'!$A$3:$V$98,F$2+2,FALSE)),ISNUMBER(VLOOKUP($A3,'Data pre-processing'!$A$3:$V$98,F$2+2,FALSE))),VLOOKUP($A3,'Data pre-processing'!$A$3:$V$98,F$2+2,FALSE),"")))</f>
        <v/>
      </c>
      <c r="G3" s="64" t="str">
        <f>IF($A3="","",IF(VLOOKUP($A3,'Data pre-processing'!$A$3:$V$98,G$2+2,FALSE)=0,"",IF(AND(ISNUMBER(VLOOKUP($A3,'Test Sample Data'!$A$3:$V$98,G$2+2,FALSE)),ISNUMBER(VLOOKUP($A3,'Data pre-processing'!$A$3:$V$98,G$2+2,FALSE))),VLOOKUP($A3,'Data pre-processing'!$A$3:$V$98,G$2+2,FALSE),"")))</f>
        <v/>
      </c>
      <c r="H3" s="64" t="str">
        <f>IF($A3="","",IF(VLOOKUP($A3,'Data pre-processing'!$A$3:$V$98,H$2+2,FALSE)=0,"",IF(AND(ISNUMBER(VLOOKUP($A3,'Test Sample Data'!$A$3:$V$98,H$2+2,FALSE)),ISNUMBER(VLOOKUP($A3,'Data pre-processing'!$A$3:$V$98,H$2+2,FALSE))),VLOOKUP($A3,'Data pre-processing'!$A$3:$V$98,H$2+2,FALSE),"")))</f>
        <v/>
      </c>
      <c r="I3" s="64" t="str">
        <f>IF($A3="","",IF(VLOOKUP($A3,'Data pre-processing'!$A$3:$V$98,I$2+2,FALSE)=0,"",IF(AND(ISNUMBER(VLOOKUP($A3,'Test Sample Data'!$A$3:$V$98,I$2+2,FALSE)),ISNUMBER(VLOOKUP($A3,'Data pre-processing'!$A$3:$V$98,I$2+2,FALSE))),VLOOKUP($A3,'Data pre-processing'!$A$3:$V$98,I$2+2,FALSE),"")))</f>
        <v/>
      </c>
      <c r="J3" s="64" t="str">
        <f>IF($A3="","",IF(VLOOKUP($A3,'Data pre-processing'!$A$3:$V$98,J$2+2,FALSE)=0,"",IF(AND(ISNUMBER(VLOOKUP($A3,'Test Sample Data'!$A$3:$V$98,J$2+2,FALSE)),ISNUMBER(VLOOKUP($A3,'Data pre-processing'!$A$3:$V$98,J$2+2,FALSE))),VLOOKUP($A3,'Data pre-processing'!$A$3:$V$98,J$2+2,FALSE),"")))</f>
        <v/>
      </c>
      <c r="K3" s="64" t="str">
        <f>IF($A3="","",IF(VLOOKUP($A3,'Data pre-processing'!$A$3:$V$98,K$2+2,FALSE)=0,"",IF(AND(ISNUMBER(VLOOKUP($A3,'Test Sample Data'!$A$3:$V$98,K$2+2,FALSE)),ISNUMBER(VLOOKUP($A3,'Data pre-processing'!$A$3:$V$98,K$2+2,FALSE))),VLOOKUP($A3,'Data pre-processing'!$A$3:$V$98,K$2+2,FALSE),"")))</f>
        <v/>
      </c>
      <c r="L3" s="64" t="str">
        <f>IF($A3="","",IF(VLOOKUP($A3,'Data pre-processing'!$A$3:$V$98,L$2+2,FALSE)=0,"",IF(AND(ISNUMBER(VLOOKUP($A3,'Test Sample Data'!$A$3:$V$98,L$2+2,FALSE)),ISNUMBER(VLOOKUP($A3,'Data pre-processing'!$A$3:$V$98,L$2+2,FALSE))),VLOOKUP($A3,'Data pre-processing'!$A$3:$V$98,L$2+2,FALSE),"")))</f>
        <v/>
      </c>
      <c r="M3" s="64" t="str">
        <f>IF($A3="","",IF(VLOOKUP($A3,'Data pre-processing'!$A$3:$V$98,M$2+2,FALSE)=0,"",IF(AND(ISNUMBER(VLOOKUP($A3,'Test Sample Data'!$A$3:$V$98,M$2+2,FALSE)),ISNUMBER(VLOOKUP($A3,'Data pre-processing'!$A$3:$V$98,M$2+2,FALSE))),VLOOKUP($A3,'Data pre-processing'!$A$3:$V$98,M$2+2,FALSE),"")))</f>
        <v/>
      </c>
      <c r="N3" s="64" t="str">
        <f>IF($A3="","",IF(VLOOKUP($A3,'Data pre-processing'!$A$3:$V$98,N$2+2,FALSE)=0,"",IF(AND(ISNUMBER(VLOOKUP($A3,'Test Sample Data'!$A$3:$V$98,N$2+2,FALSE)),ISNUMBER(VLOOKUP($A3,'Data pre-processing'!$A$3:$V$98,N$2+2,FALSE))),VLOOKUP($A3,'Data pre-processing'!$A$3:$V$98,N$2+2,FALSE),"")))</f>
        <v/>
      </c>
      <c r="O3" s="64" t="str">
        <f>IF($A3="","",IF(VLOOKUP($A3,'Data pre-processing'!$A$3:$V$98,O$2+2,FALSE)=0,"",IF(AND(ISNUMBER(VLOOKUP($A3,'Test Sample Data'!$A$3:$V$98,O$2+2,FALSE)),ISNUMBER(VLOOKUP($A3,'Data pre-processing'!$A$3:$V$98,O$2+2,FALSE))),VLOOKUP($A3,'Data pre-processing'!$A$3:$V$98,O$2+2,FALSE),"")))</f>
        <v/>
      </c>
      <c r="P3" s="64" t="str">
        <f>IF($A3="","",IF(VLOOKUP($A3,'Data pre-processing'!$A$3:$V$98,P$2+2,FALSE)=0,"",IF(AND(ISNUMBER(VLOOKUP($A3,'Test Sample Data'!$A$3:$V$98,P$2+2,FALSE)),ISNUMBER(VLOOKUP($A3,'Data pre-processing'!$A$3:$V$98,P$2+2,FALSE))),VLOOKUP($A3,'Data pre-processing'!$A$3:$V$98,P$2+2,FALSE),"")))</f>
        <v/>
      </c>
      <c r="Q3" s="64" t="str">
        <f>IF($A3="","",IF(VLOOKUP($A3,'Data pre-processing'!$A$3:$V$98,Q$2+2,FALSE)=0,"",IF(AND(ISNUMBER(VLOOKUP($A3,'Test Sample Data'!$A$3:$V$98,Q$2+2,FALSE)),ISNUMBER(VLOOKUP($A3,'Data pre-processing'!$A$3:$V$98,Q$2+2,FALSE))),VLOOKUP($A3,'Data pre-processing'!$A$3:$V$98,Q$2+2,FALSE),"")))</f>
        <v/>
      </c>
      <c r="R3" s="64" t="str">
        <f>IF($A3="","",IF(VLOOKUP($A3,'Data pre-processing'!$A$3:$V$98,R$2+2,FALSE)=0,"",IF(AND(ISNUMBER(VLOOKUP($A3,'Test Sample Data'!$A$3:$V$98,R$2+2,FALSE)),ISNUMBER(VLOOKUP($A3,'Data pre-processing'!$A$3:$V$98,R$2+2,FALSE))),VLOOKUP($A3,'Data pre-processing'!$A$3:$V$98,R$2+2,FALSE),"")))</f>
        <v/>
      </c>
      <c r="S3" s="64" t="str">
        <f>IF($A3="","",IF(VLOOKUP($A3,'Data pre-processing'!$A$3:$V$98,S$2+2,FALSE)=0,"",IF(AND(ISNUMBER(VLOOKUP($A3,'Test Sample Data'!$A$3:$V$98,S$2+2,FALSE)),ISNUMBER(VLOOKUP($A3,'Data pre-processing'!$A$3:$V$98,S$2+2,FALSE))),VLOOKUP($A3,'Data pre-processing'!$A$3:$V$98,S$2+2,FALSE),"")))</f>
        <v/>
      </c>
      <c r="T3" s="64" t="str">
        <f>IF($A3="","",IF(VLOOKUP($A3,'Data pre-processing'!$A$3:$V$98,T$2+2,FALSE)=0,"",IF(AND(ISNUMBER(VLOOKUP($A3,'Test Sample Data'!$A$3:$V$98,T$2+2,FALSE)),ISNUMBER(VLOOKUP($A3,'Data pre-processing'!$A$3:$V$98,T$2+2,FALSE))),VLOOKUP($A3,'Data pre-processing'!$A$3:$V$98,T$2+2,FALSE),"")))</f>
        <v/>
      </c>
      <c r="U3" s="64" t="str">
        <f>IF($A3="","",IF(VLOOKUP($A3,'Data pre-processing'!$A$3:$V$98,U$2+2,FALSE)=0,"",IF(AND(ISNUMBER(VLOOKUP($A3,'Test Sample Data'!$A$3:$V$98,U$2+2,FALSE)),ISNUMBER(VLOOKUP($A3,'Data pre-processing'!$A$3:$V$98,U$2+2,FALSE))),VLOOKUP($A3,'Data pre-processing'!$A$3:$V$98,U$2+2,FALSE),"")))</f>
        <v/>
      </c>
      <c r="V3" s="64" t="str">
        <f>IF($A3="","",IF(VLOOKUP($A3,'Data pre-processing'!$A$3:$V$98,V$2+2,FALSE)=0,"",IF(AND(ISNUMBER(VLOOKUP($A3,'Test Sample Data'!$A$3:$V$98,V$2+2,FALSE)),ISNUMBER(VLOOKUP($A3,'Data pre-processing'!$A$3:$V$98,V$2+2,FALSE))),VLOOKUP($A3,'Data pre-processing'!$A$3:$V$98,V$2+2,FALSE),"")))</f>
        <v/>
      </c>
      <c r="W3" s="64" t="str">
        <f>IF($A3="","",IF(VLOOKUP($A3,'Data pre-processing'!$A$3:$V$98,W$2+2,FALSE)=0,"",IF(AND(ISNUMBER(VLOOKUP($A3,'Test Sample Data'!$A$3:$V$98,W$2+2,FALSE)),ISNUMBER(VLOOKUP($A3,'Data pre-processing'!$A$3:$V$98,W$2+2,FALSE))),VLOOKUP($A3,'Data pre-processing'!$A$3:$V$98,W$2+2,FALSE),"")))</f>
        <v/>
      </c>
      <c r="Y3" s="164" t="s">
        <v>230</v>
      </c>
      <c r="Z3" s="120" t="str">
        <f>IF('Choose Housekeeping Genes'!C3=0,"",'Choose Housekeeping Genes'!C3)</f>
        <v>H06</v>
      </c>
      <c r="AA3" s="64" t="str">
        <f>IF($A3="","",IF(VLOOKUP($A3,'Data pre-processing'!$W$3:$AR$98,AA$2+2,FALSE)=0,"",IF(AND(ISNUMBER(VLOOKUP($A3,'Control Sample Data'!$A$3:$V$98,AA$2+2,FALSE)),ISNUMBER(VLOOKUP($A3,'Data pre-processing'!$W$3:$AR$98,AA$2+2,FALSE))),VLOOKUP($A3,'Data pre-processing'!$W$3:$AR$98,AA$2+2,FALSE),"")))</f>
        <v/>
      </c>
      <c r="AB3" s="64" t="str">
        <f>IF($A3="","",IF(VLOOKUP($A3,'Data pre-processing'!$W$3:$AR$98,AB$2+2,FALSE)=0,"",IF(AND(ISNUMBER(VLOOKUP($A3,'Control Sample Data'!$A$3:$V$98,AB$2+2,FALSE)),ISNUMBER(VLOOKUP($A3,'Data pre-processing'!$W$3:$AR$98,AB$2+2,FALSE))),VLOOKUP($A3,'Data pre-processing'!$W$3:$AR$98,AB$2+2,FALSE),"")))</f>
        <v/>
      </c>
      <c r="AC3" s="64" t="str">
        <f>IF($A3="","",IF(VLOOKUP($A3,'Data pre-processing'!$W$3:$AR$98,AC$2+2,FALSE)=0,"",IF(AND(ISNUMBER(VLOOKUP($A3,'Control Sample Data'!$A$3:$V$98,AC$2+2,FALSE)),ISNUMBER(VLOOKUP($A3,'Data pre-processing'!$W$3:$AR$98,AC$2+2,FALSE))),VLOOKUP($A3,'Data pre-processing'!$W$3:$AR$98,AC$2+2,FALSE),"")))</f>
        <v/>
      </c>
      <c r="AD3" s="64" t="str">
        <f>IF($A3="","",IF(VLOOKUP($A3,'Data pre-processing'!$W$3:$AR$98,AD$2+2,FALSE)=0,"",IF(AND(ISNUMBER(VLOOKUP($A3,'Control Sample Data'!$A$3:$V$98,AD$2+2,FALSE)),ISNUMBER(VLOOKUP($A3,'Data pre-processing'!$W$3:$AR$98,AD$2+2,FALSE))),VLOOKUP($A3,'Data pre-processing'!$W$3:$AR$98,AD$2+2,FALSE),"")))</f>
        <v/>
      </c>
      <c r="AE3" s="64" t="str">
        <f>IF($A3="","",IF(VLOOKUP($A3,'Data pre-processing'!$W$3:$AR$98,AE$2+2,FALSE)=0,"",IF(AND(ISNUMBER(VLOOKUP($A3,'Control Sample Data'!$A$3:$V$98,AE$2+2,FALSE)),ISNUMBER(VLOOKUP($A3,'Data pre-processing'!$W$3:$AR$98,AE$2+2,FALSE))),VLOOKUP($A3,'Data pre-processing'!$W$3:$AR$98,AE$2+2,FALSE),"")))</f>
        <v/>
      </c>
      <c r="AF3" s="64" t="str">
        <f>IF($A3="","",IF(VLOOKUP($A3,'Data pre-processing'!$W$3:$AR$98,AF$2+2,FALSE)=0,"",IF(AND(ISNUMBER(VLOOKUP($A3,'Control Sample Data'!$A$3:$V$98,AF$2+2,FALSE)),ISNUMBER(VLOOKUP($A3,'Data pre-processing'!$W$3:$AR$98,AF$2+2,FALSE))),VLOOKUP($A3,'Data pre-processing'!$W$3:$AR$98,AF$2+2,FALSE),"")))</f>
        <v/>
      </c>
      <c r="AG3" s="64" t="str">
        <f>IF($A3="","",IF(VLOOKUP($A3,'Data pre-processing'!$W$3:$AR$98,AG$2+2,FALSE)=0,"",IF(AND(ISNUMBER(VLOOKUP($A3,'Control Sample Data'!$A$3:$V$98,AG$2+2,FALSE)),ISNUMBER(VLOOKUP($A3,'Data pre-processing'!$W$3:$AR$98,AG$2+2,FALSE))),VLOOKUP($A3,'Data pre-processing'!$W$3:$AR$98,AG$2+2,FALSE),"")))</f>
        <v/>
      </c>
      <c r="AH3" s="64" t="str">
        <f>IF($A3="","",IF(VLOOKUP($A3,'Data pre-processing'!$W$3:$AR$98,AH$2+2,FALSE)=0,"",IF(AND(ISNUMBER(VLOOKUP($A3,'Control Sample Data'!$A$3:$V$98,AH$2+2,FALSE)),ISNUMBER(VLOOKUP($A3,'Data pre-processing'!$W$3:$AR$98,AH$2+2,FALSE))),VLOOKUP($A3,'Data pre-processing'!$W$3:$AR$98,AH$2+2,FALSE),"")))</f>
        <v/>
      </c>
      <c r="AI3" s="64" t="str">
        <f>IF($A3="","",IF(VLOOKUP($A3,'Data pre-processing'!$W$3:$AR$98,AI$2+2,FALSE)=0,"",IF(AND(ISNUMBER(VLOOKUP($A3,'Control Sample Data'!$A$3:$V$98,AI$2+2,FALSE)),ISNUMBER(VLOOKUP($A3,'Data pre-processing'!$W$3:$AR$98,AI$2+2,FALSE))),VLOOKUP($A3,'Data pre-processing'!$W$3:$AR$98,AI$2+2,FALSE),"")))</f>
        <v/>
      </c>
      <c r="AJ3" s="64" t="str">
        <f>IF($A3="","",IF(VLOOKUP($A3,'Data pre-processing'!$W$3:$AR$98,AJ$2+2,FALSE)=0,"",IF(AND(ISNUMBER(VLOOKUP($A3,'Control Sample Data'!$A$3:$V$98,AJ$2+2,FALSE)),ISNUMBER(VLOOKUP($A3,'Data pre-processing'!$W$3:$AR$98,AJ$2+2,FALSE))),VLOOKUP($A3,'Data pre-processing'!$W$3:$AR$98,AJ$2+2,FALSE),"")))</f>
        <v/>
      </c>
      <c r="AK3" s="64" t="str">
        <f>IF($A3="","",IF(VLOOKUP($A3,'Data pre-processing'!$W$3:$AR$98,AK$2+2,FALSE)=0,"",IF(AND(ISNUMBER(VLOOKUP($A3,'Control Sample Data'!$A$3:$V$98,AK$2+2,FALSE)),ISNUMBER(VLOOKUP($A3,'Data pre-processing'!$W$3:$AR$98,AK$2+2,FALSE))),VLOOKUP($A3,'Data pre-processing'!$W$3:$AR$98,AK$2+2,FALSE),"")))</f>
        <v/>
      </c>
      <c r="AL3" s="64" t="str">
        <f>IF($A3="","",IF(VLOOKUP($A3,'Data pre-processing'!$W$3:$AR$98,AL$2+2,FALSE)=0,"",IF(AND(ISNUMBER(VLOOKUP($A3,'Control Sample Data'!$A$3:$V$98,AL$2+2,FALSE)),ISNUMBER(VLOOKUP($A3,'Data pre-processing'!$W$3:$AR$98,AL$2+2,FALSE))),VLOOKUP($A3,'Data pre-processing'!$W$3:$AR$98,AL$2+2,FALSE),"")))</f>
        <v/>
      </c>
      <c r="AM3" s="64" t="str">
        <f>IF($A3="","",IF(VLOOKUP($A3,'Data pre-processing'!$W$3:$AR$98,AM$2+2,FALSE)=0,"",IF(AND(ISNUMBER(VLOOKUP($A3,'Control Sample Data'!$A$3:$V$98,AM$2+2,FALSE)),ISNUMBER(VLOOKUP($A3,'Data pre-processing'!$W$3:$AR$98,AM$2+2,FALSE))),VLOOKUP($A3,'Data pre-processing'!$W$3:$AR$98,AM$2+2,FALSE),"")))</f>
        <v/>
      </c>
      <c r="AN3" s="64" t="str">
        <f>IF($A3="","",IF(VLOOKUP($A3,'Data pre-processing'!$W$3:$AR$98,AN$2+2,FALSE)=0,"",IF(AND(ISNUMBER(VLOOKUP($A3,'Control Sample Data'!$A$3:$V$98,AN$2+2,FALSE)),ISNUMBER(VLOOKUP($A3,'Data pre-processing'!$W$3:$AR$98,AN$2+2,FALSE))),VLOOKUP($A3,'Data pre-processing'!$W$3:$AR$98,AN$2+2,FALSE),"")))</f>
        <v/>
      </c>
      <c r="AO3" s="64" t="str">
        <f>IF($A3="","",IF(VLOOKUP($A3,'Data pre-processing'!$W$3:$AR$98,AO$2+2,FALSE)=0,"",IF(AND(ISNUMBER(VLOOKUP($A3,'Control Sample Data'!$A$3:$V$98,AO$2+2,FALSE)),ISNUMBER(VLOOKUP($A3,'Data pre-processing'!$W$3:$AR$98,AO$2+2,FALSE))),VLOOKUP($A3,'Data pre-processing'!$W$3:$AR$98,AO$2+2,FALSE),"")))</f>
        <v/>
      </c>
      <c r="AP3" s="64" t="str">
        <f>IF($A3="","",IF(VLOOKUP($A3,'Data pre-processing'!$W$3:$AR$98,AP$2+2,FALSE)=0,"",IF(AND(ISNUMBER(VLOOKUP($A3,'Control Sample Data'!$A$3:$V$98,AP$2+2,FALSE)),ISNUMBER(VLOOKUP($A3,'Data pre-processing'!$W$3:$AR$98,AP$2+2,FALSE))),VLOOKUP($A3,'Data pre-processing'!$W$3:$AR$98,AP$2+2,FALSE),"")))</f>
        <v/>
      </c>
      <c r="AQ3" s="64" t="str">
        <f>IF($A3="","",IF(VLOOKUP($A3,'Data pre-processing'!$W$3:$AR$98,AQ$2+2,FALSE)=0,"",IF(AND(ISNUMBER(VLOOKUP($A3,'Control Sample Data'!$A$3:$V$98,AQ$2+2,FALSE)),ISNUMBER(VLOOKUP($A3,'Data pre-processing'!$W$3:$AR$98,AQ$2+2,FALSE))),VLOOKUP($A3,'Data pre-processing'!$W$3:$AR$98,AQ$2+2,FALSE),"")))</f>
        <v/>
      </c>
      <c r="AR3" s="64" t="str">
        <f>IF($A3="","",IF(VLOOKUP($A3,'Data pre-processing'!$W$3:$AR$98,AR$2+2,FALSE)=0,"",IF(AND(ISNUMBER(VLOOKUP($A3,'Control Sample Data'!$A$3:$V$98,AR$2+2,FALSE)),ISNUMBER(VLOOKUP($A3,'Data pre-processing'!$W$3:$AR$98,AR$2+2,FALSE))),VLOOKUP($A3,'Data pre-processing'!$W$3:$AR$98,AR$2+2,FALSE),"")))</f>
        <v/>
      </c>
      <c r="AS3" s="64" t="str">
        <f>IF($A3="","",IF(VLOOKUP($A3,'Data pre-processing'!$W$3:$AR$98,AS$2+2,FALSE)=0,"",IF(AND(ISNUMBER(VLOOKUP($A3,'Control Sample Data'!$A$3:$V$98,AS$2+2,FALSE)),ISNUMBER(VLOOKUP($A3,'Data pre-processing'!$W$3:$AR$98,AS$2+2,FALSE))),VLOOKUP($A3,'Data pre-processing'!$W$3:$AR$98,AS$2+2,FALSE),"")))</f>
        <v/>
      </c>
      <c r="AT3" s="64" t="str">
        <f>IF($A3="","",IF(VLOOKUP($A3,'Data pre-processing'!$W$3:$AR$98,AT$2+2,FALSE)=0,"",IF(AND(ISNUMBER(VLOOKUP($A3,'Control Sample Data'!$A$3:$V$98,AT$2+2,FALSE)),ISNUMBER(VLOOKUP($A3,'Data pre-processing'!$W$3:$AR$98,AT$2+2,FALSE))),VLOOKUP($A3,'Data pre-processing'!$W$3:$AR$98,AT$2+2,FALSE),"")))</f>
        <v/>
      </c>
      <c r="AW3" s="21" t="str">
        <f>A3</f>
        <v>GAPDH</v>
      </c>
      <c r="AX3" s="25" t="e">
        <f>AVERAGE(D3:M3)-AVERAGE(AA3:AJ3)</f>
        <v>#DIV/0!</v>
      </c>
      <c r="AY3" s="25" t="e">
        <f>STDEV(D3:M3)/AVERAGE(D3:M3)-STDEV(AA3:AJ3)/AVERAGE(AA3:AJ3)</f>
        <v>#DIV/0!</v>
      </c>
      <c r="AZ3" s="25" t="str">
        <f>IF(ISERROR(TTEST('Choose Housekeeping Genes'!D3:M3,'Choose Housekeeping Genes'!AA3:AJ3,2,2)),"N/A",TTEST('Choose Housekeeping Genes'!D3:M3,'Choose Housekeeping Genes'!AA3:AJ3,2,2))</f>
        <v>N/A</v>
      </c>
      <c r="BA3" s="25" t="e">
        <f ca="1">IF($AW3=$A$12,"",AZ3)</f>
        <v>#NUM!</v>
      </c>
      <c r="BB3" s="25" t="e">
        <f ca="1">IF(OR($AW3=$A$13,$AW3=$A$12),"",AZ3)</f>
        <v>#NUM!</v>
      </c>
    </row>
    <row r="4" spans="1:54" ht="12" customHeight="1" x14ac:dyDescent="0.2">
      <c r="A4" s="68" t="s">
        <v>231</v>
      </c>
      <c r="B4" s="60"/>
      <c r="C4" s="63" t="str">
        <f>IF($A4="","",IF(VLOOKUP($A4,'Test Sample Data'!$A$3:$L$100,2,FALSE)=0,"",VLOOKUP($A4,'Test Sample Data'!$A$3:$L$100,2,FALSE)))</f>
        <v>H07</v>
      </c>
      <c r="D4" s="64" t="str">
        <f>IF($A4="","",IF(VLOOKUP($A4,'Data pre-processing'!$A$3:$V$98,D$2+2,FALSE)=0,"",IF(AND(ISNUMBER(VLOOKUP($A4,'Test Sample Data'!$A$3:$V$98,D$2+2,FALSE)),ISNUMBER(VLOOKUP($A4,'Data pre-processing'!$A$3:$V$98,D$2+2,FALSE))),VLOOKUP($A4,'Data pre-processing'!$A$3:$V$98,D$2+2,FALSE),"")))</f>
        <v/>
      </c>
      <c r="E4" s="64" t="str">
        <f>IF($A4="","",IF(VLOOKUP($A4,'Data pre-processing'!$A$3:$V$98,E$2+2,FALSE)=0,"",IF(AND(ISNUMBER(VLOOKUP($A4,'Test Sample Data'!$A$3:$V$98,E$2+2,FALSE)),ISNUMBER(VLOOKUP($A4,'Data pre-processing'!$A$3:$V$98,E$2+2,FALSE))),VLOOKUP($A4,'Data pre-processing'!$A$3:$V$98,E$2+2,FALSE),"")))</f>
        <v/>
      </c>
      <c r="F4" s="64" t="str">
        <f>IF($A4="","",IF(VLOOKUP($A4,'Data pre-processing'!$A$3:$V$98,F$2+2,FALSE)=0,"",IF(AND(ISNUMBER(VLOOKUP($A4,'Test Sample Data'!$A$3:$V$98,F$2+2,FALSE)),ISNUMBER(VLOOKUP($A4,'Data pre-processing'!$A$3:$V$98,F$2+2,FALSE))),VLOOKUP($A4,'Data pre-processing'!$A$3:$V$98,F$2+2,FALSE),"")))</f>
        <v/>
      </c>
      <c r="G4" s="64" t="str">
        <f>IF($A4="","",IF(VLOOKUP($A4,'Data pre-processing'!$A$3:$V$98,G$2+2,FALSE)=0,"",IF(AND(ISNUMBER(VLOOKUP($A4,'Test Sample Data'!$A$3:$V$98,G$2+2,FALSE)),ISNUMBER(VLOOKUP($A4,'Data pre-processing'!$A$3:$V$98,G$2+2,FALSE))),VLOOKUP($A4,'Data pre-processing'!$A$3:$V$98,G$2+2,FALSE),"")))</f>
        <v/>
      </c>
      <c r="H4" s="64" t="str">
        <f>IF($A4="","",IF(VLOOKUP($A4,'Data pre-processing'!$A$3:$V$98,H$2+2,FALSE)=0,"",IF(AND(ISNUMBER(VLOOKUP($A4,'Test Sample Data'!$A$3:$V$98,H$2+2,FALSE)),ISNUMBER(VLOOKUP($A4,'Data pre-processing'!$A$3:$V$98,H$2+2,FALSE))),VLOOKUP($A4,'Data pre-processing'!$A$3:$V$98,H$2+2,FALSE),"")))</f>
        <v/>
      </c>
      <c r="I4" s="64" t="str">
        <f>IF($A4="","",IF(VLOOKUP($A4,'Data pre-processing'!$A$3:$V$98,I$2+2,FALSE)=0,"",IF(AND(ISNUMBER(VLOOKUP($A4,'Test Sample Data'!$A$3:$V$98,I$2+2,FALSE)),ISNUMBER(VLOOKUP($A4,'Data pre-processing'!$A$3:$V$98,I$2+2,FALSE))),VLOOKUP($A4,'Data pre-processing'!$A$3:$V$98,I$2+2,FALSE),"")))</f>
        <v/>
      </c>
      <c r="J4" s="64" t="str">
        <f>IF($A4="","",IF(VLOOKUP($A4,'Data pre-processing'!$A$3:$V$98,J$2+2,FALSE)=0,"",IF(AND(ISNUMBER(VLOOKUP($A4,'Test Sample Data'!$A$3:$V$98,J$2+2,FALSE)),ISNUMBER(VLOOKUP($A4,'Data pre-processing'!$A$3:$V$98,J$2+2,FALSE))),VLOOKUP($A4,'Data pre-processing'!$A$3:$V$98,J$2+2,FALSE),"")))</f>
        <v/>
      </c>
      <c r="K4" s="64" t="str">
        <f>IF($A4="","",IF(VLOOKUP($A4,'Data pre-processing'!$A$3:$V$98,K$2+2,FALSE)=0,"",IF(AND(ISNUMBER(VLOOKUP($A4,'Test Sample Data'!$A$3:$V$98,K$2+2,FALSE)),ISNUMBER(VLOOKUP($A4,'Data pre-processing'!$A$3:$V$98,K$2+2,FALSE))),VLOOKUP($A4,'Data pre-processing'!$A$3:$V$98,K$2+2,FALSE),"")))</f>
        <v/>
      </c>
      <c r="L4" s="64" t="str">
        <f>IF($A4="","",IF(VLOOKUP($A4,'Data pre-processing'!$A$3:$V$98,L$2+2,FALSE)=0,"",IF(AND(ISNUMBER(VLOOKUP($A4,'Test Sample Data'!$A$3:$V$98,L$2+2,FALSE)),ISNUMBER(VLOOKUP($A4,'Data pre-processing'!$A$3:$V$98,L$2+2,FALSE))),VLOOKUP($A4,'Data pre-processing'!$A$3:$V$98,L$2+2,FALSE),"")))</f>
        <v/>
      </c>
      <c r="M4" s="64" t="str">
        <f>IF($A4="","",IF(VLOOKUP($A4,'Data pre-processing'!$A$3:$V$98,M$2+2,FALSE)=0,"",IF(AND(ISNUMBER(VLOOKUP($A4,'Test Sample Data'!$A$3:$V$98,M$2+2,FALSE)),ISNUMBER(VLOOKUP($A4,'Data pre-processing'!$A$3:$V$98,M$2+2,FALSE))),VLOOKUP($A4,'Data pre-processing'!$A$3:$V$98,M$2+2,FALSE),"")))</f>
        <v/>
      </c>
      <c r="N4" s="64" t="str">
        <f>IF($A4="","",IF(VLOOKUP($A4,'Data pre-processing'!$A$3:$V$98,N$2+2,FALSE)=0,"",IF(AND(ISNUMBER(VLOOKUP($A4,'Test Sample Data'!$A$3:$V$98,N$2+2,FALSE)),ISNUMBER(VLOOKUP($A4,'Data pre-processing'!$A$3:$V$98,N$2+2,FALSE))),VLOOKUP($A4,'Data pre-processing'!$A$3:$V$98,N$2+2,FALSE),"")))</f>
        <v/>
      </c>
      <c r="O4" s="64" t="str">
        <f>IF($A4="","",IF(VLOOKUP($A4,'Data pre-processing'!$A$3:$V$98,O$2+2,FALSE)=0,"",IF(AND(ISNUMBER(VLOOKUP($A4,'Test Sample Data'!$A$3:$V$98,O$2+2,FALSE)),ISNUMBER(VLOOKUP($A4,'Data pre-processing'!$A$3:$V$98,O$2+2,FALSE))),VLOOKUP($A4,'Data pre-processing'!$A$3:$V$98,O$2+2,FALSE),"")))</f>
        <v/>
      </c>
      <c r="P4" s="64" t="str">
        <f>IF($A4="","",IF(VLOOKUP($A4,'Data pre-processing'!$A$3:$V$98,P$2+2,FALSE)=0,"",IF(AND(ISNUMBER(VLOOKUP($A4,'Test Sample Data'!$A$3:$V$98,P$2+2,FALSE)),ISNUMBER(VLOOKUP($A4,'Data pre-processing'!$A$3:$V$98,P$2+2,FALSE))),VLOOKUP($A4,'Data pre-processing'!$A$3:$V$98,P$2+2,FALSE),"")))</f>
        <v/>
      </c>
      <c r="Q4" s="64" t="str">
        <f>IF($A4="","",IF(VLOOKUP($A4,'Data pre-processing'!$A$3:$V$98,Q$2+2,FALSE)=0,"",IF(AND(ISNUMBER(VLOOKUP($A4,'Test Sample Data'!$A$3:$V$98,Q$2+2,FALSE)),ISNUMBER(VLOOKUP($A4,'Data pre-processing'!$A$3:$V$98,Q$2+2,FALSE))),VLOOKUP($A4,'Data pre-processing'!$A$3:$V$98,Q$2+2,FALSE),"")))</f>
        <v/>
      </c>
      <c r="R4" s="64" t="str">
        <f>IF($A4="","",IF(VLOOKUP($A4,'Data pre-processing'!$A$3:$V$98,R$2+2,FALSE)=0,"",IF(AND(ISNUMBER(VLOOKUP($A4,'Test Sample Data'!$A$3:$V$98,R$2+2,FALSE)),ISNUMBER(VLOOKUP($A4,'Data pre-processing'!$A$3:$V$98,R$2+2,FALSE))),VLOOKUP($A4,'Data pre-processing'!$A$3:$V$98,R$2+2,FALSE),"")))</f>
        <v/>
      </c>
      <c r="S4" s="64" t="str">
        <f>IF($A4="","",IF(VLOOKUP($A4,'Data pre-processing'!$A$3:$V$98,S$2+2,FALSE)=0,"",IF(AND(ISNUMBER(VLOOKUP($A4,'Test Sample Data'!$A$3:$V$98,S$2+2,FALSE)),ISNUMBER(VLOOKUP($A4,'Data pre-processing'!$A$3:$V$98,S$2+2,FALSE))),VLOOKUP($A4,'Data pre-processing'!$A$3:$V$98,S$2+2,FALSE),"")))</f>
        <v/>
      </c>
      <c r="T4" s="64" t="str">
        <f>IF($A4="","",IF(VLOOKUP($A4,'Data pre-processing'!$A$3:$V$98,T$2+2,FALSE)=0,"",IF(AND(ISNUMBER(VLOOKUP($A4,'Test Sample Data'!$A$3:$V$98,T$2+2,FALSE)),ISNUMBER(VLOOKUP($A4,'Data pre-processing'!$A$3:$V$98,T$2+2,FALSE))),VLOOKUP($A4,'Data pre-processing'!$A$3:$V$98,T$2+2,FALSE),"")))</f>
        <v/>
      </c>
      <c r="U4" s="64" t="str">
        <f>IF($A4="","",IF(VLOOKUP($A4,'Data pre-processing'!$A$3:$V$98,U$2+2,FALSE)=0,"",IF(AND(ISNUMBER(VLOOKUP($A4,'Test Sample Data'!$A$3:$V$98,U$2+2,FALSE)),ISNUMBER(VLOOKUP($A4,'Data pre-processing'!$A$3:$V$98,U$2+2,FALSE))),VLOOKUP($A4,'Data pre-processing'!$A$3:$V$98,U$2+2,FALSE),"")))</f>
        <v/>
      </c>
      <c r="V4" s="64" t="str">
        <f>IF($A4="","",IF(VLOOKUP($A4,'Data pre-processing'!$A$3:$V$98,V$2+2,FALSE)=0,"",IF(AND(ISNUMBER(VLOOKUP($A4,'Test Sample Data'!$A$3:$V$98,V$2+2,FALSE)),ISNUMBER(VLOOKUP($A4,'Data pre-processing'!$A$3:$V$98,V$2+2,FALSE))),VLOOKUP($A4,'Data pre-processing'!$A$3:$V$98,V$2+2,FALSE),"")))</f>
        <v/>
      </c>
      <c r="W4" s="64" t="str">
        <f>IF($A4="","",IF(VLOOKUP($A4,'Data pre-processing'!$A$3:$V$98,W$2+2,FALSE)=0,"",IF(AND(ISNUMBER(VLOOKUP($A4,'Test Sample Data'!$A$3:$V$98,W$2+2,FALSE)),ISNUMBER(VLOOKUP($A4,'Data pre-processing'!$A$3:$V$98,W$2+2,FALSE))),VLOOKUP($A4,'Data pre-processing'!$A$3:$V$98,W$2+2,FALSE),"")))</f>
        <v/>
      </c>
      <c r="Y4" s="68" t="s">
        <v>231</v>
      </c>
      <c r="Z4" s="120" t="str">
        <f>IF('Choose Housekeeping Genes'!C4=0,"",'Choose Housekeeping Genes'!C4)</f>
        <v>H07</v>
      </c>
      <c r="AA4" s="64" t="str">
        <f>IF($A4="","",IF(VLOOKUP($A4,'Data pre-processing'!$W$3:$AR$98,AA$2+2,FALSE)=0,"",IF(AND(ISNUMBER(VLOOKUP($A4,'Control Sample Data'!$A$3:$V$98,AA$2+2,FALSE)),ISNUMBER(VLOOKUP($A4,'Data pre-processing'!$W$3:$AR$98,AA$2+2,FALSE))),VLOOKUP($A4,'Data pre-processing'!$W$3:$AR$98,AA$2+2,FALSE),"")))</f>
        <v/>
      </c>
      <c r="AB4" s="64" t="str">
        <f>IF($A4="","",IF(VLOOKUP($A4,'Data pre-processing'!$W$3:$AR$98,AB$2+2,FALSE)=0,"",IF(AND(ISNUMBER(VLOOKUP($A4,'Control Sample Data'!$A$3:$V$98,AB$2+2,FALSE)),ISNUMBER(VLOOKUP($A4,'Data pre-processing'!$W$3:$AR$98,AB$2+2,FALSE))),VLOOKUP($A4,'Data pre-processing'!$W$3:$AR$98,AB$2+2,FALSE),"")))</f>
        <v/>
      </c>
      <c r="AC4" s="64" t="str">
        <f>IF($A4="","",IF(VLOOKUP($A4,'Data pre-processing'!$W$3:$AR$98,AC$2+2,FALSE)=0,"",IF(AND(ISNUMBER(VLOOKUP($A4,'Control Sample Data'!$A$3:$V$98,AC$2+2,FALSE)),ISNUMBER(VLOOKUP($A4,'Data pre-processing'!$W$3:$AR$98,AC$2+2,FALSE))),VLOOKUP($A4,'Data pre-processing'!$W$3:$AR$98,AC$2+2,FALSE),"")))</f>
        <v/>
      </c>
      <c r="AD4" s="64" t="str">
        <f>IF($A4="","",IF(VLOOKUP($A4,'Data pre-processing'!$W$3:$AR$98,AD$2+2,FALSE)=0,"",IF(AND(ISNUMBER(VLOOKUP($A4,'Control Sample Data'!$A$3:$V$98,AD$2+2,FALSE)),ISNUMBER(VLOOKUP($A4,'Data pre-processing'!$W$3:$AR$98,AD$2+2,FALSE))),VLOOKUP($A4,'Data pre-processing'!$W$3:$AR$98,AD$2+2,FALSE),"")))</f>
        <v/>
      </c>
      <c r="AE4" s="64" t="str">
        <f>IF($A4="","",IF(VLOOKUP($A4,'Data pre-processing'!$W$3:$AR$98,AE$2+2,FALSE)=0,"",IF(AND(ISNUMBER(VLOOKUP($A4,'Control Sample Data'!$A$3:$V$98,AE$2+2,FALSE)),ISNUMBER(VLOOKUP($A4,'Data pre-processing'!$W$3:$AR$98,AE$2+2,FALSE))),VLOOKUP($A4,'Data pre-processing'!$W$3:$AR$98,AE$2+2,FALSE),"")))</f>
        <v/>
      </c>
      <c r="AF4" s="64" t="str">
        <f>IF($A4="","",IF(VLOOKUP($A4,'Data pre-processing'!$W$3:$AR$98,AF$2+2,FALSE)=0,"",IF(AND(ISNUMBER(VLOOKUP($A4,'Control Sample Data'!$A$3:$V$98,AF$2+2,FALSE)),ISNUMBER(VLOOKUP($A4,'Data pre-processing'!$W$3:$AR$98,AF$2+2,FALSE))),VLOOKUP($A4,'Data pre-processing'!$W$3:$AR$98,AF$2+2,FALSE),"")))</f>
        <v/>
      </c>
      <c r="AG4" s="64" t="str">
        <f>IF($A4="","",IF(VLOOKUP($A4,'Data pre-processing'!$W$3:$AR$98,AG$2+2,FALSE)=0,"",IF(AND(ISNUMBER(VLOOKUP($A4,'Control Sample Data'!$A$3:$V$98,AG$2+2,FALSE)),ISNUMBER(VLOOKUP($A4,'Data pre-processing'!$W$3:$AR$98,AG$2+2,FALSE))),VLOOKUP($A4,'Data pre-processing'!$W$3:$AR$98,AG$2+2,FALSE),"")))</f>
        <v/>
      </c>
      <c r="AH4" s="64" t="str">
        <f>IF($A4="","",IF(VLOOKUP($A4,'Data pre-processing'!$W$3:$AR$98,AH$2+2,FALSE)=0,"",IF(AND(ISNUMBER(VLOOKUP($A4,'Control Sample Data'!$A$3:$V$98,AH$2+2,FALSE)),ISNUMBER(VLOOKUP($A4,'Data pre-processing'!$W$3:$AR$98,AH$2+2,FALSE))),VLOOKUP($A4,'Data pre-processing'!$W$3:$AR$98,AH$2+2,FALSE),"")))</f>
        <v/>
      </c>
      <c r="AI4" s="64" t="str">
        <f>IF($A4="","",IF(VLOOKUP($A4,'Data pre-processing'!$W$3:$AR$98,AI$2+2,FALSE)=0,"",IF(AND(ISNUMBER(VLOOKUP($A4,'Control Sample Data'!$A$3:$V$98,AI$2+2,FALSE)),ISNUMBER(VLOOKUP($A4,'Data pre-processing'!$W$3:$AR$98,AI$2+2,FALSE))),VLOOKUP($A4,'Data pre-processing'!$W$3:$AR$98,AI$2+2,FALSE),"")))</f>
        <v/>
      </c>
      <c r="AJ4" s="64" t="str">
        <f>IF($A4="","",IF(VLOOKUP($A4,'Data pre-processing'!$W$3:$AR$98,AJ$2+2,FALSE)=0,"",IF(AND(ISNUMBER(VLOOKUP($A4,'Control Sample Data'!$A$3:$V$98,AJ$2+2,FALSE)),ISNUMBER(VLOOKUP($A4,'Data pre-processing'!$W$3:$AR$98,AJ$2+2,FALSE))),VLOOKUP($A4,'Data pre-processing'!$W$3:$AR$98,AJ$2+2,FALSE),"")))</f>
        <v/>
      </c>
      <c r="AK4" s="64" t="str">
        <f>IF($A4="","",IF(VLOOKUP($A4,'Data pre-processing'!$W$3:$AR$98,AK$2+2,FALSE)=0,"",IF(AND(ISNUMBER(VLOOKUP($A4,'Control Sample Data'!$A$3:$V$98,AK$2+2,FALSE)),ISNUMBER(VLOOKUP($A4,'Data pre-processing'!$W$3:$AR$98,AK$2+2,FALSE))),VLOOKUP($A4,'Data pre-processing'!$W$3:$AR$98,AK$2+2,FALSE),"")))</f>
        <v/>
      </c>
      <c r="AL4" s="64" t="str">
        <f>IF($A4="","",IF(VLOOKUP($A4,'Data pre-processing'!$W$3:$AR$98,AL$2+2,FALSE)=0,"",IF(AND(ISNUMBER(VLOOKUP($A4,'Control Sample Data'!$A$3:$V$98,AL$2+2,FALSE)),ISNUMBER(VLOOKUP($A4,'Data pre-processing'!$W$3:$AR$98,AL$2+2,FALSE))),VLOOKUP($A4,'Data pre-processing'!$W$3:$AR$98,AL$2+2,FALSE),"")))</f>
        <v/>
      </c>
      <c r="AM4" s="64" t="str">
        <f>IF($A4="","",IF(VLOOKUP($A4,'Data pre-processing'!$W$3:$AR$98,AM$2+2,FALSE)=0,"",IF(AND(ISNUMBER(VLOOKUP($A4,'Control Sample Data'!$A$3:$V$98,AM$2+2,FALSE)),ISNUMBER(VLOOKUP($A4,'Data pre-processing'!$W$3:$AR$98,AM$2+2,FALSE))),VLOOKUP($A4,'Data pre-processing'!$W$3:$AR$98,AM$2+2,FALSE),"")))</f>
        <v/>
      </c>
      <c r="AN4" s="64" t="str">
        <f>IF($A4="","",IF(VLOOKUP($A4,'Data pre-processing'!$W$3:$AR$98,AN$2+2,FALSE)=0,"",IF(AND(ISNUMBER(VLOOKUP($A4,'Control Sample Data'!$A$3:$V$98,AN$2+2,FALSE)),ISNUMBER(VLOOKUP($A4,'Data pre-processing'!$W$3:$AR$98,AN$2+2,FALSE))),VLOOKUP($A4,'Data pre-processing'!$W$3:$AR$98,AN$2+2,FALSE),"")))</f>
        <v/>
      </c>
      <c r="AO4" s="64" t="str">
        <f>IF($A4="","",IF(VLOOKUP($A4,'Data pre-processing'!$W$3:$AR$98,AO$2+2,FALSE)=0,"",IF(AND(ISNUMBER(VLOOKUP($A4,'Control Sample Data'!$A$3:$V$98,AO$2+2,FALSE)),ISNUMBER(VLOOKUP($A4,'Data pre-processing'!$W$3:$AR$98,AO$2+2,FALSE))),VLOOKUP($A4,'Data pre-processing'!$W$3:$AR$98,AO$2+2,FALSE),"")))</f>
        <v/>
      </c>
      <c r="AP4" s="64" t="str">
        <f>IF($A4="","",IF(VLOOKUP($A4,'Data pre-processing'!$W$3:$AR$98,AP$2+2,FALSE)=0,"",IF(AND(ISNUMBER(VLOOKUP($A4,'Control Sample Data'!$A$3:$V$98,AP$2+2,FALSE)),ISNUMBER(VLOOKUP($A4,'Data pre-processing'!$W$3:$AR$98,AP$2+2,FALSE))),VLOOKUP($A4,'Data pre-processing'!$W$3:$AR$98,AP$2+2,FALSE),"")))</f>
        <v/>
      </c>
      <c r="AQ4" s="64" t="str">
        <f>IF($A4="","",IF(VLOOKUP($A4,'Data pre-processing'!$W$3:$AR$98,AQ$2+2,FALSE)=0,"",IF(AND(ISNUMBER(VLOOKUP($A4,'Control Sample Data'!$A$3:$V$98,AQ$2+2,FALSE)),ISNUMBER(VLOOKUP($A4,'Data pre-processing'!$W$3:$AR$98,AQ$2+2,FALSE))),VLOOKUP($A4,'Data pre-processing'!$W$3:$AR$98,AQ$2+2,FALSE),"")))</f>
        <v/>
      </c>
      <c r="AR4" s="64" t="str">
        <f>IF($A4="","",IF(VLOOKUP($A4,'Data pre-processing'!$W$3:$AR$98,AR$2+2,FALSE)=0,"",IF(AND(ISNUMBER(VLOOKUP($A4,'Control Sample Data'!$A$3:$V$98,AR$2+2,FALSE)),ISNUMBER(VLOOKUP($A4,'Data pre-processing'!$W$3:$AR$98,AR$2+2,FALSE))),VLOOKUP($A4,'Data pre-processing'!$W$3:$AR$98,AR$2+2,FALSE),"")))</f>
        <v/>
      </c>
      <c r="AS4" s="64" t="str">
        <f>IF($A4="","",IF(VLOOKUP($A4,'Data pre-processing'!$W$3:$AR$98,AS$2+2,FALSE)=0,"",IF(AND(ISNUMBER(VLOOKUP($A4,'Control Sample Data'!$A$3:$V$98,AS$2+2,FALSE)),ISNUMBER(VLOOKUP($A4,'Data pre-processing'!$W$3:$AR$98,AS$2+2,FALSE))),VLOOKUP($A4,'Data pre-processing'!$W$3:$AR$98,AS$2+2,FALSE),"")))</f>
        <v/>
      </c>
      <c r="AT4" s="64" t="str">
        <f>IF($A4="","",IF(VLOOKUP($A4,'Data pre-processing'!$W$3:$AR$98,AT$2+2,FALSE)=0,"",IF(AND(ISNUMBER(VLOOKUP($A4,'Control Sample Data'!$A$3:$V$98,AT$2+2,FALSE)),ISNUMBER(VLOOKUP($A4,'Data pre-processing'!$W$3:$AR$98,AT$2+2,FALSE))),VLOOKUP($A4,'Data pre-processing'!$W$3:$AR$98,AT$2+2,FALSE),"")))</f>
        <v/>
      </c>
      <c r="AW4" s="21" t="str">
        <f t="shared" ref="AW4:AW5" si="0">A4</f>
        <v>ACTB</v>
      </c>
      <c r="AX4" s="25" t="e">
        <f t="shared" ref="AX4:AX5" si="1">AVERAGE(D4:M4)-AVERAGE(AA4:AJ4)</f>
        <v>#DIV/0!</v>
      </c>
      <c r="AY4" s="25" t="e">
        <f t="shared" ref="AY4:AY5" si="2">STDEV(D4:M4)/AVERAGE(D4:M4)-STDEV(AA4:AJ4)/AVERAGE(AA4:AJ4)</f>
        <v>#DIV/0!</v>
      </c>
      <c r="AZ4" s="25" t="str">
        <f>IF(ISERROR(TTEST('Choose Housekeeping Genes'!D4:M4,'Choose Housekeeping Genes'!AA4:AJ4,2,2)),"N/A",TTEST('Choose Housekeeping Genes'!D4:M4,'Choose Housekeeping Genes'!AA4:AJ4,2,2))</f>
        <v>N/A</v>
      </c>
      <c r="BA4" s="25" t="e">
        <f t="shared" ref="BA4:BA5" ca="1" si="3">IF($AW4=$A$12,"",AZ4)</f>
        <v>#NUM!</v>
      </c>
      <c r="BB4" s="25" t="e">
        <f t="shared" ref="BB4:BB5" ca="1" si="4">IF(OR($AW4=$A$13,$AW4=$A$12),"",AZ4)</f>
        <v>#NUM!</v>
      </c>
    </row>
    <row r="5" spans="1:54" ht="12" customHeight="1" x14ac:dyDescent="0.2">
      <c r="A5" s="164" t="s">
        <v>304</v>
      </c>
      <c r="B5" s="60"/>
      <c r="C5" s="63" t="str">
        <f>IF($A5="","",IF(VLOOKUP($A5,'Test Sample Data'!$A$3:$L$100,2,FALSE)=0,"",VLOOKUP($A5,'Test Sample Data'!$A$3:$L$100,2,FALSE)))</f>
        <v>H08</v>
      </c>
      <c r="D5" s="64" t="str">
        <f>IF($A5="","",IF(VLOOKUP($A5,'Data pre-processing'!$A$3:$V$98,D$2+2,FALSE)=0,"",IF(AND(ISNUMBER(VLOOKUP($A5,'Test Sample Data'!$A$3:$V$98,D$2+2,FALSE)),ISNUMBER(VLOOKUP($A5,'Data pre-processing'!$A$3:$V$98,D$2+2,FALSE))),VLOOKUP($A5,'Data pre-processing'!$A$3:$V$98,D$2+2,FALSE),"")))</f>
        <v/>
      </c>
      <c r="E5" s="64" t="str">
        <f>IF($A5="","",IF(VLOOKUP($A5,'Data pre-processing'!$A$3:$V$98,E$2+2,FALSE)=0,"",IF(AND(ISNUMBER(VLOOKUP($A5,'Test Sample Data'!$A$3:$V$98,E$2+2,FALSE)),ISNUMBER(VLOOKUP($A5,'Data pre-processing'!$A$3:$V$98,E$2+2,FALSE))),VLOOKUP($A5,'Data pre-processing'!$A$3:$V$98,E$2+2,FALSE),"")))</f>
        <v/>
      </c>
      <c r="F5" s="64" t="str">
        <f>IF($A5="","",IF(VLOOKUP($A5,'Data pre-processing'!$A$3:$V$98,F$2+2,FALSE)=0,"",IF(AND(ISNUMBER(VLOOKUP($A5,'Test Sample Data'!$A$3:$V$98,F$2+2,FALSE)),ISNUMBER(VLOOKUP($A5,'Data pre-processing'!$A$3:$V$98,F$2+2,FALSE))),VLOOKUP($A5,'Data pre-processing'!$A$3:$V$98,F$2+2,FALSE),"")))</f>
        <v/>
      </c>
      <c r="G5" s="64" t="str">
        <f>IF($A5="","",IF(VLOOKUP($A5,'Data pre-processing'!$A$3:$V$98,G$2+2,FALSE)=0,"",IF(AND(ISNUMBER(VLOOKUP($A5,'Test Sample Data'!$A$3:$V$98,G$2+2,FALSE)),ISNUMBER(VLOOKUP($A5,'Data pre-processing'!$A$3:$V$98,G$2+2,FALSE))),VLOOKUP($A5,'Data pre-processing'!$A$3:$V$98,G$2+2,FALSE),"")))</f>
        <v/>
      </c>
      <c r="H5" s="64" t="str">
        <f>IF($A5="","",IF(VLOOKUP($A5,'Data pre-processing'!$A$3:$V$98,H$2+2,FALSE)=0,"",IF(AND(ISNUMBER(VLOOKUP($A5,'Test Sample Data'!$A$3:$V$98,H$2+2,FALSE)),ISNUMBER(VLOOKUP($A5,'Data pre-processing'!$A$3:$V$98,H$2+2,FALSE))),VLOOKUP($A5,'Data pre-processing'!$A$3:$V$98,H$2+2,FALSE),"")))</f>
        <v/>
      </c>
      <c r="I5" s="64" t="str">
        <f>IF($A5="","",IF(VLOOKUP($A5,'Data pre-processing'!$A$3:$V$98,I$2+2,FALSE)=0,"",IF(AND(ISNUMBER(VLOOKUP($A5,'Test Sample Data'!$A$3:$V$98,I$2+2,FALSE)),ISNUMBER(VLOOKUP($A5,'Data pre-processing'!$A$3:$V$98,I$2+2,FALSE))),VLOOKUP($A5,'Data pre-processing'!$A$3:$V$98,I$2+2,FALSE),"")))</f>
        <v/>
      </c>
      <c r="J5" s="64" t="str">
        <f>IF($A5="","",IF(VLOOKUP($A5,'Data pre-processing'!$A$3:$V$98,J$2+2,FALSE)=0,"",IF(AND(ISNUMBER(VLOOKUP($A5,'Test Sample Data'!$A$3:$V$98,J$2+2,FALSE)),ISNUMBER(VLOOKUP($A5,'Data pre-processing'!$A$3:$V$98,J$2+2,FALSE))),VLOOKUP($A5,'Data pre-processing'!$A$3:$V$98,J$2+2,FALSE),"")))</f>
        <v/>
      </c>
      <c r="K5" s="64" t="str">
        <f>IF($A5="","",IF(VLOOKUP($A5,'Data pre-processing'!$A$3:$V$98,K$2+2,FALSE)=0,"",IF(AND(ISNUMBER(VLOOKUP($A5,'Test Sample Data'!$A$3:$V$98,K$2+2,FALSE)),ISNUMBER(VLOOKUP($A5,'Data pre-processing'!$A$3:$V$98,K$2+2,FALSE))),VLOOKUP($A5,'Data pre-processing'!$A$3:$V$98,K$2+2,FALSE),"")))</f>
        <v/>
      </c>
      <c r="L5" s="64" t="str">
        <f>IF($A5="","",IF(VLOOKUP($A5,'Data pre-processing'!$A$3:$V$98,L$2+2,FALSE)=0,"",IF(AND(ISNUMBER(VLOOKUP($A5,'Test Sample Data'!$A$3:$V$98,L$2+2,FALSE)),ISNUMBER(VLOOKUP($A5,'Data pre-processing'!$A$3:$V$98,L$2+2,FALSE))),VLOOKUP($A5,'Data pre-processing'!$A$3:$V$98,L$2+2,FALSE),"")))</f>
        <v/>
      </c>
      <c r="M5" s="64" t="str">
        <f>IF($A5="","",IF(VLOOKUP($A5,'Data pre-processing'!$A$3:$V$98,M$2+2,FALSE)=0,"",IF(AND(ISNUMBER(VLOOKUP($A5,'Test Sample Data'!$A$3:$V$98,M$2+2,FALSE)),ISNUMBER(VLOOKUP($A5,'Data pre-processing'!$A$3:$V$98,M$2+2,FALSE))),VLOOKUP($A5,'Data pre-processing'!$A$3:$V$98,M$2+2,FALSE),"")))</f>
        <v/>
      </c>
      <c r="N5" s="64" t="str">
        <f>IF($A5="","",IF(VLOOKUP($A5,'Data pre-processing'!$A$3:$V$98,N$2+2,FALSE)=0,"",IF(AND(ISNUMBER(VLOOKUP($A5,'Test Sample Data'!$A$3:$V$98,N$2+2,FALSE)),ISNUMBER(VLOOKUP($A5,'Data pre-processing'!$A$3:$V$98,N$2+2,FALSE))),VLOOKUP($A5,'Data pre-processing'!$A$3:$V$98,N$2+2,FALSE),"")))</f>
        <v/>
      </c>
      <c r="O5" s="64" t="str">
        <f>IF($A5="","",IF(VLOOKUP($A5,'Data pre-processing'!$A$3:$V$98,O$2+2,FALSE)=0,"",IF(AND(ISNUMBER(VLOOKUP($A5,'Test Sample Data'!$A$3:$V$98,O$2+2,FALSE)),ISNUMBER(VLOOKUP($A5,'Data pre-processing'!$A$3:$V$98,O$2+2,FALSE))),VLOOKUP($A5,'Data pre-processing'!$A$3:$V$98,O$2+2,FALSE),"")))</f>
        <v/>
      </c>
      <c r="P5" s="64" t="str">
        <f>IF($A5="","",IF(VLOOKUP($A5,'Data pre-processing'!$A$3:$V$98,P$2+2,FALSE)=0,"",IF(AND(ISNUMBER(VLOOKUP($A5,'Test Sample Data'!$A$3:$V$98,P$2+2,FALSE)),ISNUMBER(VLOOKUP($A5,'Data pre-processing'!$A$3:$V$98,P$2+2,FALSE))),VLOOKUP($A5,'Data pre-processing'!$A$3:$V$98,P$2+2,FALSE),"")))</f>
        <v/>
      </c>
      <c r="Q5" s="64" t="str">
        <f>IF($A5="","",IF(VLOOKUP($A5,'Data pre-processing'!$A$3:$V$98,Q$2+2,FALSE)=0,"",IF(AND(ISNUMBER(VLOOKUP($A5,'Test Sample Data'!$A$3:$V$98,Q$2+2,FALSE)),ISNUMBER(VLOOKUP($A5,'Data pre-processing'!$A$3:$V$98,Q$2+2,FALSE))),VLOOKUP($A5,'Data pre-processing'!$A$3:$V$98,Q$2+2,FALSE),"")))</f>
        <v/>
      </c>
      <c r="R5" s="64" t="str">
        <f>IF($A5="","",IF(VLOOKUP($A5,'Data pre-processing'!$A$3:$V$98,R$2+2,FALSE)=0,"",IF(AND(ISNUMBER(VLOOKUP($A5,'Test Sample Data'!$A$3:$V$98,R$2+2,FALSE)),ISNUMBER(VLOOKUP($A5,'Data pre-processing'!$A$3:$V$98,R$2+2,FALSE))),VLOOKUP($A5,'Data pre-processing'!$A$3:$V$98,R$2+2,FALSE),"")))</f>
        <v/>
      </c>
      <c r="S5" s="64" t="str">
        <f>IF($A5="","",IF(VLOOKUP($A5,'Data pre-processing'!$A$3:$V$98,S$2+2,FALSE)=0,"",IF(AND(ISNUMBER(VLOOKUP($A5,'Test Sample Data'!$A$3:$V$98,S$2+2,FALSE)),ISNUMBER(VLOOKUP($A5,'Data pre-processing'!$A$3:$V$98,S$2+2,FALSE))),VLOOKUP($A5,'Data pre-processing'!$A$3:$V$98,S$2+2,FALSE),"")))</f>
        <v/>
      </c>
      <c r="T5" s="64" t="str">
        <f>IF($A5="","",IF(VLOOKUP($A5,'Data pre-processing'!$A$3:$V$98,T$2+2,FALSE)=0,"",IF(AND(ISNUMBER(VLOOKUP($A5,'Test Sample Data'!$A$3:$V$98,T$2+2,FALSE)),ISNUMBER(VLOOKUP($A5,'Data pre-processing'!$A$3:$V$98,T$2+2,FALSE))),VLOOKUP($A5,'Data pre-processing'!$A$3:$V$98,T$2+2,FALSE),"")))</f>
        <v/>
      </c>
      <c r="U5" s="64" t="str">
        <f>IF($A5="","",IF(VLOOKUP($A5,'Data pre-processing'!$A$3:$V$98,U$2+2,FALSE)=0,"",IF(AND(ISNUMBER(VLOOKUP($A5,'Test Sample Data'!$A$3:$V$98,U$2+2,FALSE)),ISNUMBER(VLOOKUP($A5,'Data pre-processing'!$A$3:$V$98,U$2+2,FALSE))),VLOOKUP($A5,'Data pre-processing'!$A$3:$V$98,U$2+2,FALSE),"")))</f>
        <v/>
      </c>
      <c r="V5" s="64" t="str">
        <f>IF($A5="","",IF(VLOOKUP($A5,'Data pre-processing'!$A$3:$V$98,V$2+2,FALSE)=0,"",IF(AND(ISNUMBER(VLOOKUP($A5,'Test Sample Data'!$A$3:$V$98,V$2+2,FALSE)),ISNUMBER(VLOOKUP($A5,'Data pre-processing'!$A$3:$V$98,V$2+2,FALSE))),VLOOKUP($A5,'Data pre-processing'!$A$3:$V$98,V$2+2,FALSE),"")))</f>
        <v/>
      </c>
      <c r="W5" s="64" t="str">
        <f>IF($A5="","",IF(VLOOKUP($A5,'Data pre-processing'!$A$3:$V$98,W$2+2,FALSE)=0,"",IF(AND(ISNUMBER(VLOOKUP($A5,'Test Sample Data'!$A$3:$V$98,W$2+2,FALSE)),ISNUMBER(VLOOKUP($A5,'Data pre-processing'!$A$3:$V$98,W$2+2,FALSE))),VLOOKUP($A5,'Data pre-processing'!$A$3:$V$98,W$2+2,FALSE),"")))</f>
        <v/>
      </c>
      <c r="Y5" s="164" t="s">
        <v>304</v>
      </c>
      <c r="Z5" s="120" t="str">
        <f>IF('Choose Housekeeping Genes'!C5=0,"",'Choose Housekeeping Genes'!C5)</f>
        <v>H08</v>
      </c>
      <c r="AA5" s="64" t="str">
        <f>IF($A5="","",IF(VLOOKUP($A5,'Data pre-processing'!$W$3:$AR$98,AA$2+2,FALSE)=0,"",IF(AND(ISNUMBER(VLOOKUP($A5,'Control Sample Data'!$A$3:$V$98,AA$2+2,FALSE)),ISNUMBER(VLOOKUP($A5,'Data pre-processing'!$W$3:$AR$98,AA$2+2,FALSE))),VLOOKUP($A5,'Data pre-processing'!$W$3:$AR$98,AA$2+2,FALSE),"")))</f>
        <v/>
      </c>
      <c r="AB5" s="64" t="str">
        <f>IF($A5="","",IF(VLOOKUP($A5,'Data pre-processing'!$W$3:$AR$98,AB$2+2,FALSE)=0,"",IF(AND(ISNUMBER(VLOOKUP($A5,'Control Sample Data'!$A$3:$V$98,AB$2+2,FALSE)),ISNUMBER(VLOOKUP($A5,'Data pre-processing'!$W$3:$AR$98,AB$2+2,FALSE))),VLOOKUP($A5,'Data pre-processing'!$W$3:$AR$98,AB$2+2,FALSE),"")))</f>
        <v/>
      </c>
      <c r="AC5" s="64" t="str">
        <f>IF($A5="","",IF(VLOOKUP($A5,'Data pre-processing'!$W$3:$AR$98,AC$2+2,FALSE)=0,"",IF(AND(ISNUMBER(VLOOKUP($A5,'Control Sample Data'!$A$3:$V$98,AC$2+2,FALSE)),ISNUMBER(VLOOKUP($A5,'Data pre-processing'!$W$3:$AR$98,AC$2+2,FALSE))),VLOOKUP($A5,'Data pre-processing'!$W$3:$AR$98,AC$2+2,FALSE),"")))</f>
        <v/>
      </c>
      <c r="AD5" s="64" t="str">
        <f>IF($A5="","",IF(VLOOKUP($A5,'Data pre-processing'!$W$3:$AR$98,AD$2+2,FALSE)=0,"",IF(AND(ISNUMBER(VLOOKUP($A5,'Control Sample Data'!$A$3:$V$98,AD$2+2,FALSE)),ISNUMBER(VLOOKUP($A5,'Data pre-processing'!$W$3:$AR$98,AD$2+2,FALSE))),VLOOKUP($A5,'Data pre-processing'!$W$3:$AR$98,AD$2+2,FALSE),"")))</f>
        <v/>
      </c>
      <c r="AE5" s="64" t="str">
        <f>IF($A5="","",IF(VLOOKUP($A5,'Data pre-processing'!$W$3:$AR$98,AE$2+2,FALSE)=0,"",IF(AND(ISNUMBER(VLOOKUP($A5,'Control Sample Data'!$A$3:$V$98,AE$2+2,FALSE)),ISNUMBER(VLOOKUP($A5,'Data pre-processing'!$W$3:$AR$98,AE$2+2,FALSE))),VLOOKUP($A5,'Data pre-processing'!$W$3:$AR$98,AE$2+2,FALSE),"")))</f>
        <v/>
      </c>
      <c r="AF5" s="64" t="str">
        <f>IF($A5="","",IF(VLOOKUP($A5,'Data pre-processing'!$W$3:$AR$98,AF$2+2,FALSE)=0,"",IF(AND(ISNUMBER(VLOOKUP($A5,'Control Sample Data'!$A$3:$V$98,AF$2+2,FALSE)),ISNUMBER(VLOOKUP($A5,'Data pre-processing'!$W$3:$AR$98,AF$2+2,FALSE))),VLOOKUP($A5,'Data pre-processing'!$W$3:$AR$98,AF$2+2,FALSE),"")))</f>
        <v/>
      </c>
      <c r="AG5" s="64" t="str">
        <f>IF($A5="","",IF(VLOOKUP($A5,'Data pre-processing'!$W$3:$AR$98,AG$2+2,FALSE)=0,"",IF(AND(ISNUMBER(VLOOKUP($A5,'Control Sample Data'!$A$3:$V$98,AG$2+2,FALSE)),ISNUMBER(VLOOKUP($A5,'Data pre-processing'!$W$3:$AR$98,AG$2+2,FALSE))),VLOOKUP($A5,'Data pre-processing'!$W$3:$AR$98,AG$2+2,FALSE),"")))</f>
        <v/>
      </c>
      <c r="AH5" s="64" t="str">
        <f>IF($A5="","",IF(VLOOKUP($A5,'Data pre-processing'!$W$3:$AR$98,AH$2+2,FALSE)=0,"",IF(AND(ISNUMBER(VLOOKUP($A5,'Control Sample Data'!$A$3:$V$98,AH$2+2,FALSE)),ISNUMBER(VLOOKUP($A5,'Data pre-processing'!$W$3:$AR$98,AH$2+2,FALSE))),VLOOKUP($A5,'Data pre-processing'!$W$3:$AR$98,AH$2+2,FALSE),"")))</f>
        <v/>
      </c>
      <c r="AI5" s="64" t="str">
        <f>IF($A5="","",IF(VLOOKUP($A5,'Data pre-processing'!$W$3:$AR$98,AI$2+2,FALSE)=0,"",IF(AND(ISNUMBER(VLOOKUP($A5,'Control Sample Data'!$A$3:$V$98,AI$2+2,FALSE)),ISNUMBER(VLOOKUP($A5,'Data pre-processing'!$W$3:$AR$98,AI$2+2,FALSE))),VLOOKUP($A5,'Data pre-processing'!$W$3:$AR$98,AI$2+2,FALSE),"")))</f>
        <v/>
      </c>
      <c r="AJ5" s="64" t="str">
        <f>IF($A5="","",IF(VLOOKUP($A5,'Data pre-processing'!$W$3:$AR$98,AJ$2+2,FALSE)=0,"",IF(AND(ISNUMBER(VLOOKUP($A5,'Control Sample Data'!$A$3:$V$98,AJ$2+2,FALSE)),ISNUMBER(VLOOKUP($A5,'Data pre-processing'!$W$3:$AR$98,AJ$2+2,FALSE))),VLOOKUP($A5,'Data pre-processing'!$W$3:$AR$98,AJ$2+2,FALSE),"")))</f>
        <v/>
      </c>
      <c r="AK5" s="64" t="str">
        <f>IF($A5="","",IF(VLOOKUP($A5,'Data pre-processing'!$W$3:$AR$98,AK$2+2,FALSE)=0,"",IF(AND(ISNUMBER(VLOOKUP($A5,'Control Sample Data'!$A$3:$V$98,AK$2+2,FALSE)),ISNUMBER(VLOOKUP($A5,'Data pre-processing'!$W$3:$AR$98,AK$2+2,FALSE))),VLOOKUP($A5,'Data pre-processing'!$W$3:$AR$98,AK$2+2,FALSE),"")))</f>
        <v/>
      </c>
      <c r="AL5" s="64" t="str">
        <f>IF($A5="","",IF(VLOOKUP($A5,'Data pre-processing'!$W$3:$AR$98,AL$2+2,FALSE)=0,"",IF(AND(ISNUMBER(VLOOKUP($A5,'Control Sample Data'!$A$3:$V$98,AL$2+2,FALSE)),ISNUMBER(VLOOKUP($A5,'Data pre-processing'!$W$3:$AR$98,AL$2+2,FALSE))),VLOOKUP($A5,'Data pre-processing'!$W$3:$AR$98,AL$2+2,FALSE),"")))</f>
        <v/>
      </c>
      <c r="AM5" s="64" t="str">
        <f>IF($A5="","",IF(VLOOKUP($A5,'Data pre-processing'!$W$3:$AR$98,AM$2+2,FALSE)=0,"",IF(AND(ISNUMBER(VLOOKUP($A5,'Control Sample Data'!$A$3:$V$98,AM$2+2,FALSE)),ISNUMBER(VLOOKUP($A5,'Data pre-processing'!$W$3:$AR$98,AM$2+2,FALSE))),VLOOKUP($A5,'Data pre-processing'!$W$3:$AR$98,AM$2+2,FALSE),"")))</f>
        <v/>
      </c>
      <c r="AN5" s="64" t="str">
        <f>IF($A5="","",IF(VLOOKUP($A5,'Data pre-processing'!$W$3:$AR$98,AN$2+2,FALSE)=0,"",IF(AND(ISNUMBER(VLOOKUP($A5,'Control Sample Data'!$A$3:$V$98,AN$2+2,FALSE)),ISNUMBER(VLOOKUP($A5,'Data pre-processing'!$W$3:$AR$98,AN$2+2,FALSE))),VLOOKUP($A5,'Data pre-processing'!$W$3:$AR$98,AN$2+2,FALSE),"")))</f>
        <v/>
      </c>
      <c r="AO5" s="64" t="str">
        <f>IF($A5="","",IF(VLOOKUP($A5,'Data pre-processing'!$W$3:$AR$98,AO$2+2,FALSE)=0,"",IF(AND(ISNUMBER(VLOOKUP($A5,'Control Sample Data'!$A$3:$V$98,AO$2+2,FALSE)),ISNUMBER(VLOOKUP($A5,'Data pre-processing'!$W$3:$AR$98,AO$2+2,FALSE))),VLOOKUP($A5,'Data pre-processing'!$W$3:$AR$98,AO$2+2,FALSE),"")))</f>
        <v/>
      </c>
      <c r="AP5" s="64" t="str">
        <f>IF($A5="","",IF(VLOOKUP($A5,'Data pre-processing'!$W$3:$AR$98,AP$2+2,FALSE)=0,"",IF(AND(ISNUMBER(VLOOKUP($A5,'Control Sample Data'!$A$3:$V$98,AP$2+2,FALSE)),ISNUMBER(VLOOKUP($A5,'Data pre-processing'!$W$3:$AR$98,AP$2+2,FALSE))),VLOOKUP($A5,'Data pre-processing'!$W$3:$AR$98,AP$2+2,FALSE),"")))</f>
        <v/>
      </c>
      <c r="AQ5" s="64" t="str">
        <f>IF($A5="","",IF(VLOOKUP($A5,'Data pre-processing'!$W$3:$AR$98,AQ$2+2,FALSE)=0,"",IF(AND(ISNUMBER(VLOOKUP($A5,'Control Sample Data'!$A$3:$V$98,AQ$2+2,FALSE)),ISNUMBER(VLOOKUP($A5,'Data pre-processing'!$W$3:$AR$98,AQ$2+2,FALSE))),VLOOKUP($A5,'Data pre-processing'!$W$3:$AR$98,AQ$2+2,FALSE),"")))</f>
        <v/>
      </c>
      <c r="AR5" s="64" t="str">
        <f>IF($A5="","",IF(VLOOKUP($A5,'Data pre-processing'!$W$3:$AR$98,AR$2+2,FALSE)=0,"",IF(AND(ISNUMBER(VLOOKUP($A5,'Control Sample Data'!$A$3:$V$98,AR$2+2,FALSE)),ISNUMBER(VLOOKUP($A5,'Data pre-processing'!$W$3:$AR$98,AR$2+2,FALSE))),VLOOKUP($A5,'Data pre-processing'!$W$3:$AR$98,AR$2+2,FALSE),"")))</f>
        <v/>
      </c>
      <c r="AS5" s="64" t="str">
        <f>IF($A5="","",IF(VLOOKUP($A5,'Data pre-processing'!$W$3:$AR$98,AS$2+2,FALSE)=0,"",IF(AND(ISNUMBER(VLOOKUP($A5,'Control Sample Data'!$A$3:$V$98,AS$2+2,FALSE)),ISNUMBER(VLOOKUP($A5,'Data pre-processing'!$W$3:$AR$98,AS$2+2,FALSE))),VLOOKUP($A5,'Data pre-processing'!$W$3:$AR$98,AS$2+2,FALSE),"")))</f>
        <v/>
      </c>
      <c r="AT5" s="64" t="str">
        <f>IF($A5="","",IF(VLOOKUP($A5,'Data pre-processing'!$W$3:$AR$98,AT$2+2,FALSE)=0,"",IF(AND(ISNUMBER(VLOOKUP($A5,'Control Sample Data'!$A$3:$V$98,AT$2+2,FALSE)),ISNUMBER(VLOOKUP($A5,'Data pre-processing'!$W$3:$AR$98,AT$2+2,FALSE))),VLOOKUP($A5,'Data pre-processing'!$W$3:$AR$98,AT$2+2,FALSE),"")))</f>
        <v/>
      </c>
      <c r="AW5" s="21" t="str">
        <f t="shared" si="0"/>
        <v>18S RNA</v>
      </c>
      <c r="AX5" s="25" t="e">
        <f t="shared" si="1"/>
        <v>#DIV/0!</v>
      </c>
      <c r="AY5" s="25" t="e">
        <f t="shared" si="2"/>
        <v>#DIV/0!</v>
      </c>
      <c r="AZ5" s="25" t="str">
        <f>IF(ISERROR(TTEST('Choose Housekeeping Genes'!D5:M5,'Choose Housekeeping Genes'!AA5:AJ5,2,2)),"N/A",TTEST('Choose Housekeeping Genes'!D5:M5,'Choose Housekeeping Genes'!AA5:AJ5,2,2))</f>
        <v>N/A</v>
      </c>
      <c r="BA5" s="25" t="e">
        <f t="shared" ca="1" si="3"/>
        <v>#NUM!</v>
      </c>
      <c r="BB5" s="25" t="e">
        <f t="shared" ca="1" si="4"/>
        <v>#NUM!</v>
      </c>
    </row>
    <row r="6" spans="1:54" ht="12" customHeight="1" x14ac:dyDescent="0.2">
      <c r="A6" s="133"/>
      <c r="B6" s="60"/>
      <c r="C6" s="63" t="str">
        <f>IF($A6="","",IF(VLOOKUP($A6,'Test Sample Data'!$A$3:$L$100,2,FALSE)=0,"",VLOOKUP($A6,'Test Sample Data'!$A$3:$L$100,2,FALSE)))</f>
        <v/>
      </c>
      <c r="D6" s="64" t="str">
        <f>IF($A6="","",IF(VLOOKUP($A6,'Data pre-processing'!$A$3:$V$98,D$2+2,FALSE)=0,"",IF(AND(ISNUMBER(VLOOKUP($A6,'Test Sample Data'!$A$3:$V$98,D$2+2,FALSE)),ISNUMBER(VLOOKUP($A6,'Data pre-processing'!$A$3:$V$98,D$2+2,FALSE))),VLOOKUP($A6,'Data pre-processing'!$A$3:$V$98,D$2+2,FALSE),"")))</f>
        <v/>
      </c>
      <c r="E6" s="64" t="str">
        <f>IF($A6="","",IF(VLOOKUP($A6,'Data pre-processing'!$A$3:$V$98,E$2+2,FALSE)=0,"",IF(AND(ISNUMBER(VLOOKUP($A6,'Test Sample Data'!$A$3:$V$98,E$2+2,FALSE)),ISNUMBER(VLOOKUP($A6,'Data pre-processing'!$A$3:$V$98,E$2+2,FALSE))),VLOOKUP($A6,'Data pre-processing'!$A$3:$V$98,E$2+2,FALSE),"")))</f>
        <v/>
      </c>
      <c r="F6" s="64" t="str">
        <f>IF($A6="","",IF(VLOOKUP($A6,'Data pre-processing'!$A$3:$V$98,F$2+2,FALSE)=0,"",IF(AND(ISNUMBER(VLOOKUP($A6,'Test Sample Data'!$A$3:$V$98,F$2+2,FALSE)),ISNUMBER(VLOOKUP($A6,'Data pre-processing'!$A$3:$V$98,F$2+2,FALSE))),VLOOKUP($A6,'Data pre-processing'!$A$3:$V$98,F$2+2,FALSE),"")))</f>
        <v/>
      </c>
      <c r="G6" s="64" t="str">
        <f>IF($A6="","",IF(VLOOKUP($A6,'Data pre-processing'!$A$3:$V$98,G$2+2,FALSE)=0,"",IF(AND(ISNUMBER(VLOOKUP($A6,'Test Sample Data'!$A$3:$V$98,G$2+2,FALSE)),ISNUMBER(VLOOKUP($A6,'Data pre-processing'!$A$3:$V$98,G$2+2,FALSE))),VLOOKUP($A6,'Data pre-processing'!$A$3:$V$98,G$2+2,FALSE),"")))</f>
        <v/>
      </c>
      <c r="H6" s="64" t="str">
        <f>IF($A6="","",IF(VLOOKUP($A6,'Data pre-processing'!$A$3:$V$98,H$2+2,FALSE)=0,"",IF(AND(ISNUMBER(VLOOKUP($A6,'Test Sample Data'!$A$3:$V$98,H$2+2,FALSE)),ISNUMBER(VLOOKUP($A6,'Data pre-processing'!$A$3:$V$98,H$2+2,FALSE))),VLOOKUP($A6,'Data pre-processing'!$A$3:$V$98,H$2+2,FALSE),"")))</f>
        <v/>
      </c>
      <c r="I6" s="64" t="str">
        <f>IF($A6="","",IF(VLOOKUP($A6,'Data pre-processing'!$A$3:$V$98,I$2+2,FALSE)=0,"",IF(AND(ISNUMBER(VLOOKUP($A6,'Test Sample Data'!$A$3:$V$98,I$2+2,FALSE)),ISNUMBER(VLOOKUP($A6,'Data pre-processing'!$A$3:$V$98,I$2+2,FALSE))),VLOOKUP($A6,'Data pre-processing'!$A$3:$V$98,I$2+2,FALSE),"")))</f>
        <v/>
      </c>
      <c r="J6" s="64" t="str">
        <f>IF($A6="","",IF(VLOOKUP($A6,'Data pre-processing'!$A$3:$V$98,J$2+2,FALSE)=0,"",IF(AND(ISNUMBER(VLOOKUP($A6,'Test Sample Data'!$A$3:$V$98,J$2+2,FALSE)),ISNUMBER(VLOOKUP($A6,'Data pre-processing'!$A$3:$V$98,J$2+2,FALSE))),VLOOKUP($A6,'Data pre-processing'!$A$3:$V$98,J$2+2,FALSE),"")))</f>
        <v/>
      </c>
      <c r="K6" s="64" t="str">
        <f>IF($A6="","",IF(VLOOKUP($A6,'Data pre-processing'!$A$3:$V$98,K$2+2,FALSE)=0,"",IF(AND(ISNUMBER(VLOOKUP($A6,'Test Sample Data'!$A$3:$V$98,K$2+2,FALSE)),ISNUMBER(VLOOKUP($A6,'Data pre-processing'!$A$3:$V$98,K$2+2,FALSE))),VLOOKUP($A6,'Data pre-processing'!$A$3:$V$98,K$2+2,FALSE),"")))</f>
        <v/>
      </c>
      <c r="L6" s="64" t="str">
        <f>IF($A6="","",IF(VLOOKUP($A6,'Data pre-processing'!$A$3:$V$98,L$2+2,FALSE)=0,"",IF(AND(ISNUMBER(VLOOKUP($A6,'Test Sample Data'!$A$3:$V$98,L$2+2,FALSE)),ISNUMBER(VLOOKUP($A6,'Data pre-processing'!$A$3:$V$98,L$2+2,FALSE))),VLOOKUP($A6,'Data pre-processing'!$A$3:$V$98,L$2+2,FALSE),"")))</f>
        <v/>
      </c>
      <c r="M6" s="64" t="str">
        <f>IF($A6="","",IF(VLOOKUP($A6,'Data pre-processing'!$A$3:$V$98,M$2+2,FALSE)=0,"",IF(AND(ISNUMBER(VLOOKUP($A6,'Test Sample Data'!$A$3:$V$98,M$2+2,FALSE)),ISNUMBER(VLOOKUP($A6,'Data pre-processing'!$A$3:$V$98,M$2+2,FALSE))),VLOOKUP($A6,'Data pre-processing'!$A$3:$V$98,M$2+2,FALSE),"")))</f>
        <v/>
      </c>
      <c r="N6" s="64" t="str">
        <f>IF($A6="","",IF(VLOOKUP($A6,'Data pre-processing'!$A$3:$V$98,N$2+2,FALSE)=0,"",IF(AND(ISNUMBER(VLOOKUP($A6,'Test Sample Data'!$A$3:$V$98,N$2+2,FALSE)),ISNUMBER(VLOOKUP($A6,'Data pre-processing'!$A$3:$V$98,N$2+2,FALSE))),VLOOKUP($A6,'Data pre-processing'!$A$3:$V$98,N$2+2,FALSE),"")))</f>
        <v/>
      </c>
      <c r="O6" s="64" t="str">
        <f>IF($A6="","",IF(VLOOKUP($A6,'Data pre-processing'!$A$3:$V$98,O$2+2,FALSE)=0,"",IF(AND(ISNUMBER(VLOOKUP($A6,'Test Sample Data'!$A$3:$V$98,O$2+2,FALSE)),ISNUMBER(VLOOKUP($A6,'Data pre-processing'!$A$3:$V$98,O$2+2,FALSE))),VLOOKUP($A6,'Data pre-processing'!$A$3:$V$98,O$2+2,FALSE),"")))</f>
        <v/>
      </c>
      <c r="P6" s="64" t="str">
        <f>IF($A6="","",IF(VLOOKUP($A6,'Data pre-processing'!$A$3:$V$98,P$2+2,FALSE)=0,"",IF(AND(ISNUMBER(VLOOKUP($A6,'Test Sample Data'!$A$3:$V$98,P$2+2,FALSE)),ISNUMBER(VLOOKUP($A6,'Data pre-processing'!$A$3:$V$98,P$2+2,FALSE))),VLOOKUP($A6,'Data pre-processing'!$A$3:$V$98,P$2+2,FALSE),"")))</f>
        <v/>
      </c>
      <c r="Q6" s="64" t="str">
        <f>IF($A6="","",IF(VLOOKUP($A6,'Data pre-processing'!$A$3:$V$98,Q$2+2,FALSE)=0,"",IF(AND(ISNUMBER(VLOOKUP($A6,'Test Sample Data'!$A$3:$V$98,Q$2+2,FALSE)),ISNUMBER(VLOOKUP($A6,'Data pre-processing'!$A$3:$V$98,Q$2+2,FALSE))),VLOOKUP($A6,'Data pre-processing'!$A$3:$V$98,Q$2+2,FALSE),"")))</f>
        <v/>
      </c>
      <c r="R6" s="64" t="str">
        <f>IF($A6="","",IF(VLOOKUP($A6,'Data pre-processing'!$A$3:$V$98,R$2+2,FALSE)=0,"",IF(AND(ISNUMBER(VLOOKUP($A6,'Test Sample Data'!$A$3:$V$98,R$2+2,FALSE)),ISNUMBER(VLOOKUP($A6,'Data pre-processing'!$A$3:$V$98,R$2+2,FALSE))),VLOOKUP($A6,'Data pre-processing'!$A$3:$V$98,R$2+2,FALSE),"")))</f>
        <v/>
      </c>
      <c r="S6" s="64" t="str">
        <f>IF($A6="","",IF(VLOOKUP($A6,'Data pre-processing'!$A$3:$V$98,S$2+2,FALSE)=0,"",IF(AND(ISNUMBER(VLOOKUP($A6,'Test Sample Data'!$A$3:$V$98,S$2+2,FALSE)),ISNUMBER(VLOOKUP($A6,'Data pre-processing'!$A$3:$V$98,S$2+2,FALSE))),VLOOKUP($A6,'Data pre-processing'!$A$3:$V$98,S$2+2,FALSE),"")))</f>
        <v/>
      </c>
      <c r="T6" s="64" t="str">
        <f>IF($A6="","",IF(VLOOKUP($A6,'Data pre-processing'!$A$3:$V$98,T$2+2,FALSE)=0,"",IF(AND(ISNUMBER(VLOOKUP($A6,'Test Sample Data'!$A$3:$V$98,T$2+2,FALSE)),ISNUMBER(VLOOKUP($A6,'Data pre-processing'!$A$3:$V$98,T$2+2,FALSE))),VLOOKUP($A6,'Data pre-processing'!$A$3:$V$98,T$2+2,FALSE),"")))</f>
        <v/>
      </c>
      <c r="U6" s="64" t="str">
        <f>IF($A6="","",IF(VLOOKUP($A6,'Data pre-processing'!$A$3:$V$98,U$2+2,FALSE)=0,"",IF(AND(ISNUMBER(VLOOKUP($A6,'Test Sample Data'!$A$3:$V$98,U$2+2,FALSE)),ISNUMBER(VLOOKUP($A6,'Data pre-processing'!$A$3:$V$98,U$2+2,FALSE))),VLOOKUP($A6,'Data pre-processing'!$A$3:$V$98,U$2+2,FALSE),"")))</f>
        <v/>
      </c>
      <c r="V6" s="64" t="str">
        <f>IF($A6="","",IF(VLOOKUP($A6,'Data pre-processing'!$A$3:$V$98,V$2+2,FALSE)=0,"",IF(AND(ISNUMBER(VLOOKUP($A6,'Test Sample Data'!$A$3:$V$98,V$2+2,FALSE)),ISNUMBER(VLOOKUP($A6,'Data pre-processing'!$A$3:$V$98,V$2+2,FALSE))),VLOOKUP($A6,'Data pre-processing'!$A$3:$V$98,V$2+2,FALSE),"")))</f>
        <v/>
      </c>
      <c r="W6" s="64" t="str">
        <f>IF($A6="","",IF(VLOOKUP($A6,'Data pre-processing'!$A$3:$V$98,W$2+2,FALSE)=0,"",IF(AND(ISNUMBER(VLOOKUP($A6,'Test Sample Data'!$A$3:$V$98,W$2+2,FALSE)),ISNUMBER(VLOOKUP($A6,'Data pre-processing'!$A$3:$V$98,W$2+2,FALSE))),VLOOKUP($A6,'Data pre-processing'!$A$3:$V$98,W$2+2,FALSE),"")))</f>
        <v/>
      </c>
      <c r="Y6" s="121"/>
      <c r="Z6" s="120" t="str">
        <f>IF('Choose Housekeeping Genes'!C6=0,"",'Choose Housekeeping Genes'!C6)</f>
        <v/>
      </c>
      <c r="AA6" s="64" t="str">
        <f>IF($A6="","",IF(VLOOKUP($A6,'Data pre-processing'!$W$3:$AR$98,AA$2+2,FALSE)=0,"",IF(AND(ISNUMBER(VLOOKUP($A6,'Control Sample Data'!$A$3:$V$98,AA$2+2,FALSE)),ISNUMBER(VLOOKUP($A6,'Data pre-processing'!$W$3:$AR$98,AA$2+2,FALSE))),VLOOKUP($A6,'Data pre-processing'!$W$3:$AR$98,AA$2+2,FALSE),"")))</f>
        <v/>
      </c>
      <c r="AB6" s="64" t="str">
        <f>IF($A6="","",IF(VLOOKUP($A6,'Data pre-processing'!$W$3:$AR$98,AB$2+2,FALSE)=0,"",IF(AND(ISNUMBER(VLOOKUP($A6,'Control Sample Data'!$A$3:$V$98,AB$2+2,FALSE)),ISNUMBER(VLOOKUP($A6,'Data pre-processing'!$W$3:$AR$98,AB$2+2,FALSE))),VLOOKUP($A6,'Data pre-processing'!$W$3:$AR$98,AB$2+2,FALSE),"")))</f>
        <v/>
      </c>
      <c r="AC6" s="64" t="str">
        <f>IF($A6="","",IF(VLOOKUP($A6,'Data pre-processing'!$W$3:$AR$98,AC$2+2,FALSE)=0,"",IF(AND(ISNUMBER(VLOOKUP($A6,'Control Sample Data'!$A$3:$V$98,AC$2+2,FALSE)),ISNUMBER(VLOOKUP($A6,'Data pre-processing'!$W$3:$AR$98,AC$2+2,FALSE))),VLOOKUP($A6,'Data pre-processing'!$W$3:$AR$98,AC$2+2,FALSE),"")))</f>
        <v/>
      </c>
      <c r="AD6" s="64" t="str">
        <f>IF($A6="","",IF(VLOOKUP($A6,'Data pre-processing'!$W$3:$AR$98,AD$2+2,FALSE)=0,"",IF(AND(ISNUMBER(VLOOKUP($A6,'Control Sample Data'!$A$3:$V$98,AD$2+2,FALSE)),ISNUMBER(VLOOKUP($A6,'Data pre-processing'!$W$3:$AR$98,AD$2+2,FALSE))),VLOOKUP($A6,'Data pre-processing'!$W$3:$AR$98,AD$2+2,FALSE),"")))</f>
        <v/>
      </c>
      <c r="AE6" s="64" t="str">
        <f>IF($A6="","",IF(VLOOKUP($A6,'Data pre-processing'!$W$3:$AR$98,AE$2+2,FALSE)=0,"",IF(AND(ISNUMBER(VLOOKUP($A6,'Control Sample Data'!$A$3:$V$98,AE$2+2,FALSE)),ISNUMBER(VLOOKUP($A6,'Data pre-processing'!$W$3:$AR$98,AE$2+2,FALSE))),VLOOKUP($A6,'Data pre-processing'!$W$3:$AR$98,AE$2+2,FALSE),"")))</f>
        <v/>
      </c>
      <c r="AF6" s="64" t="str">
        <f>IF($A6="","",IF(VLOOKUP($A6,'Data pre-processing'!$W$3:$AR$98,AF$2+2,FALSE)=0,"",IF(AND(ISNUMBER(VLOOKUP($A6,'Control Sample Data'!$A$3:$V$98,AF$2+2,FALSE)),ISNUMBER(VLOOKUP($A6,'Data pre-processing'!$W$3:$AR$98,AF$2+2,FALSE))),VLOOKUP($A6,'Data pre-processing'!$W$3:$AR$98,AF$2+2,FALSE),"")))</f>
        <v/>
      </c>
      <c r="AG6" s="64" t="str">
        <f>IF($A6="","",IF(VLOOKUP($A6,'Data pre-processing'!$W$3:$AR$98,AG$2+2,FALSE)=0,"",IF(AND(ISNUMBER(VLOOKUP($A6,'Control Sample Data'!$A$3:$V$98,AG$2+2,FALSE)),ISNUMBER(VLOOKUP($A6,'Data pre-processing'!$W$3:$AR$98,AG$2+2,FALSE))),VLOOKUP($A6,'Data pre-processing'!$W$3:$AR$98,AG$2+2,FALSE),"")))</f>
        <v/>
      </c>
      <c r="AH6" s="64" t="str">
        <f>IF($A6="","",IF(VLOOKUP($A6,'Data pre-processing'!$W$3:$AR$98,AH$2+2,FALSE)=0,"",IF(AND(ISNUMBER(VLOOKUP($A6,'Control Sample Data'!$A$3:$V$98,AH$2+2,FALSE)),ISNUMBER(VLOOKUP($A6,'Data pre-processing'!$W$3:$AR$98,AH$2+2,FALSE))),VLOOKUP($A6,'Data pre-processing'!$W$3:$AR$98,AH$2+2,FALSE),"")))</f>
        <v/>
      </c>
      <c r="AI6" s="64" t="str">
        <f>IF($A6="","",IF(VLOOKUP($A6,'Data pre-processing'!$W$3:$AR$98,AI$2+2,FALSE)=0,"",IF(AND(ISNUMBER(VLOOKUP($A6,'Control Sample Data'!$A$3:$V$98,AI$2+2,FALSE)),ISNUMBER(VLOOKUP($A6,'Data pre-processing'!$W$3:$AR$98,AI$2+2,FALSE))),VLOOKUP($A6,'Data pre-processing'!$W$3:$AR$98,AI$2+2,FALSE),"")))</f>
        <v/>
      </c>
      <c r="AJ6" s="64" t="str">
        <f>IF($A6="","",IF(VLOOKUP($A6,'Data pre-processing'!$W$3:$AR$98,AJ$2+2,FALSE)=0,"",IF(AND(ISNUMBER(VLOOKUP($A6,'Control Sample Data'!$A$3:$V$98,AJ$2+2,FALSE)),ISNUMBER(VLOOKUP($A6,'Data pre-processing'!$W$3:$AR$98,AJ$2+2,FALSE))),VLOOKUP($A6,'Data pre-processing'!$W$3:$AR$98,AJ$2+2,FALSE),"")))</f>
        <v/>
      </c>
      <c r="AK6" s="64" t="str">
        <f>IF($A6="","",IF(VLOOKUP($A6,'Data pre-processing'!$W$3:$AR$98,AK$2+2,FALSE)=0,"",IF(AND(ISNUMBER(VLOOKUP($A6,'Control Sample Data'!$A$3:$V$98,AK$2+2,FALSE)),ISNUMBER(VLOOKUP($A6,'Data pre-processing'!$W$3:$AR$98,AK$2+2,FALSE))),VLOOKUP($A6,'Data pre-processing'!$W$3:$AR$98,AK$2+2,FALSE),"")))</f>
        <v/>
      </c>
      <c r="AL6" s="64" t="str">
        <f>IF($A6="","",IF(VLOOKUP($A6,'Data pre-processing'!$W$3:$AR$98,AL$2+2,FALSE)=0,"",IF(AND(ISNUMBER(VLOOKUP($A6,'Control Sample Data'!$A$3:$V$98,AL$2+2,FALSE)),ISNUMBER(VLOOKUP($A6,'Data pre-processing'!$W$3:$AR$98,AL$2+2,FALSE))),VLOOKUP($A6,'Data pre-processing'!$W$3:$AR$98,AL$2+2,FALSE),"")))</f>
        <v/>
      </c>
      <c r="AM6" s="64" t="str">
        <f>IF($A6="","",IF(VLOOKUP($A6,'Data pre-processing'!$W$3:$AR$98,AM$2+2,FALSE)=0,"",IF(AND(ISNUMBER(VLOOKUP($A6,'Control Sample Data'!$A$3:$V$98,AM$2+2,FALSE)),ISNUMBER(VLOOKUP($A6,'Data pre-processing'!$W$3:$AR$98,AM$2+2,FALSE))),VLOOKUP($A6,'Data pre-processing'!$W$3:$AR$98,AM$2+2,FALSE),"")))</f>
        <v/>
      </c>
      <c r="AN6" s="64" t="str">
        <f>IF($A6="","",IF(VLOOKUP($A6,'Data pre-processing'!$W$3:$AR$98,AN$2+2,FALSE)=0,"",IF(AND(ISNUMBER(VLOOKUP($A6,'Control Sample Data'!$A$3:$V$98,AN$2+2,FALSE)),ISNUMBER(VLOOKUP($A6,'Data pre-processing'!$W$3:$AR$98,AN$2+2,FALSE))),VLOOKUP($A6,'Data pre-processing'!$W$3:$AR$98,AN$2+2,FALSE),"")))</f>
        <v/>
      </c>
      <c r="AO6" s="64" t="str">
        <f>IF($A6="","",IF(VLOOKUP($A6,'Data pre-processing'!$W$3:$AR$98,AO$2+2,FALSE)=0,"",IF(AND(ISNUMBER(VLOOKUP($A6,'Control Sample Data'!$A$3:$V$98,AO$2+2,FALSE)),ISNUMBER(VLOOKUP($A6,'Data pre-processing'!$W$3:$AR$98,AO$2+2,FALSE))),VLOOKUP($A6,'Data pre-processing'!$W$3:$AR$98,AO$2+2,FALSE),"")))</f>
        <v/>
      </c>
      <c r="AP6" s="64" t="str">
        <f>IF($A6="","",IF(VLOOKUP($A6,'Data pre-processing'!$W$3:$AR$98,AP$2+2,FALSE)=0,"",IF(AND(ISNUMBER(VLOOKUP($A6,'Control Sample Data'!$A$3:$V$98,AP$2+2,FALSE)),ISNUMBER(VLOOKUP($A6,'Data pre-processing'!$W$3:$AR$98,AP$2+2,FALSE))),VLOOKUP($A6,'Data pre-processing'!$W$3:$AR$98,AP$2+2,FALSE),"")))</f>
        <v/>
      </c>
      <c r="AQ6" s="64" t="str">
        <f>IF($A6="","",IF(VLOOKUP($A6,'Data pre-processing'!$W$3:$AR$98,AQ$2+2,FALSE)=0,"",IF(AND(ISNUMBER(VLOOKUP($A6,'Control Sample Data'!$A$3:$V$98,AQ$2+2,FALSE)),ISNUMBER(VLOOKUP($A6,'Data pre-processing'!$W$3:$AR$98,AQ$2+2,FALSE))),VLOOKUP($A6,'Data pre-processing'!$W$3:$AR$98,AQ$2+2,FALSE),"")))</f>
        <v/>
      </c>
      <c r="AR6" s="64" t="str">
        <f>IF($A6="","",IF(VLOOKUP($A6,'Data pre-processing'!$W$3:$AR$98,AR$2+2,FALSE)=0,"",IF(AND(ISNUMBER(VLOOKUP($A6,'Control Sample Data'!$A$3:$V$98,AR$2+2,FALSE)),ISNUMBER(VLOOKUP($A6,'Data pre-processing'!$W$3:$AR$98,AR$2+2,FALSE))),VLOOKUP($A6,'Data pre-processing'!$W$3:$AR$98,AR$2+2,FALSE),"")))</f>
        <v/>
      </c>
      <c r="AS6" s="64" t="str">
        <f>IF($A6="","",IF(VLOOKUP($A6,'Data pre-processing'!$W$3:$AR$98,AS$2+2,FALSE)=0,"",IF(AND(ISNUMBER(VLOOKUP($A6,'Control Sample Data'!$A$3:$V$98,AS$2+2,FALSE)),ISNUMBER(VLOOKUP($A6,'Data pre-processing'!$W$3:$AR$98,AS$2+2,FALSE))),VLOOKUP($A6,'Data pre-processing'!$W$3:$AR$98,AS$2+2,FALSE),"")))</f>
        <v/>
      </c>
      <c r="AT6" s="64" t="str">
        <f>IF($A6="","",IF(VLOOKUP($A6,'Data pre-processing'!$W$3:$AR$98,AT$2+2,FALSE)=0,"",IF(AND(ISNUMBER(VLOOKUP($A6,'Control Sample Data'!$A$3:$V$98,AT$2+2,FALSE)),ISNUMBER(VLOOKUP($A6,'Data pre-processing'!$W$3:$AR$98,AT$2+2,FALSE))),VLOOKUP($A6,'Data pre-processing'!$W$3:$AR$98,AT$2+2,FALSE),"")))</f>
        <v/>
      </c>
      <c r="AW6" s="21"/>
      <c r="AX6" s="25"/>
      <c r="AY6" s="25"/>
      <c r="AZ6" s="25"/>
      <c r="BA6" s="25"/>
      <c r="BB6" s="25"/>
    </row>
    <row r="7" spans="1:54" ht="12.75" customHeight="1" x14ac:dyDescent="0.2">
      <c r="A7" s="133"/>
      <c r="B7" s="60"/>
      <c r="C7" s="63" t="str">
        <f>IF($A7="","",IF(VLOOKUP($A7,'Test Sample Data'!$A$3:$L$100,2,FALSE)=0,"",VLOOKUP($A7,'Test Sample Data'!$A$3:$L$100,2,FALSE)))</f>
        <v/>
      </c>
      <c r="D7" s="64" t="str">
        <f>IF($A7="","",IF(VLOOKUP($A7,'Data pre-processing'!$A$3:$V$98,D$2+2,FALSE)=0,"",IF(AND(ISNUMBER(VLOOKUP($A7,'Test Sample Data'!$A$3:$V$98,D$2+2,FALSE)),ISNUMBER(VLOOKUP($A7,'Data pre-processing'!$A$3:$V$98,D$2+2,FALSE))),VLOOKUP($A7,'Data pre-processing'!$A$3:$V$98,D$2+2,FALSE),"")))</f>
        <v/>
      </c>
      <c r="E7" s="64" t="str">
        <f>IF($A7="","",IF(VLOOKUP($A7,'Data pre-processing'!$A$3:$V$98,E$2+2,FALSE)=0,"",IF(AND(ISNUMBER(VLOOKUP($A7,'Test Sample Data'!$A$3:$V$98,E$2+2,FALSE)),ISNUMBER(VLOOKUP($A7,'Data pre-processing'!$A$3:$V$98,E$2+2,FALSE))),VLOOKUP($A7,'Data pre-processing'!$A$3:$V$98,E$2+2,FALSE),"")))</f>
        <v/>
      </c>
      <c r="F7" s="64" t="str">
        <f>IF($A7="","",IF(VLOOKUP($A7,'Data pre-processing'!$A$3:$V$98,F$2+2,FALSE)=0,"",IF(AND(ISNUMBER(VLOOKUP($A7,'Test Sample Data'!$A$3:$V$98,F$2+2,FALSE)),ISNUMBER(VLOOKUP($A7,'Data pre-processing'!$A$3:$V$98,F$2+2,FALSE))),VLOOKUP($A7,'Data pre-processing'!$A$3:$V$98,F$2+2,FALSE),"")))</f>
        <v/>
      </c>
      <c r="G7" s="64" t="str">
        <f>IF($A7="","",IF(VLOOKUP($A7,'Data pre-processing'!$A$3:$V$98,G$2+2,FALSE)=0,"",IF(AND(ISNUMBER(VLOOKUP($A7,'Test Sample Data'!$A$3:$V$98,G$2+2,FALSE)),ISNUMBER(VLOOKUP($A7,'Data pre-processing'!$A$3:$V$98,G$2+2,FALSE))),VLOOKUP($A7,'Data pre-processing'!$A$3:$V$98,G$2+2,FALSE),"")))</f>
        <v/>
      </c>
      <c r="H7" s="64" t="str">
        <f>IF($A7="","",IF(VLOOKUP($A7,'Data pre-processing'!$A$3:$V$98,H$2+2,FALSE)=0,"",IF(AND(ISNUMBER(VLOOKUP($A7,'Test Sample Data'!$A$3:$V$98,H$2+2,FALSE)),ISNUMBER(VLOOKUP($A7,'Data pre-processing'!$A$3:$V$98,H$2+2,FALSE))),VLOOKUP($A7,'Data pre-processing'!$A$3:$V$98,H$2+2,FALSE),"")))</f>
        <v/>
      </c>
      <c r="I7" s="64" t="str">
        <f>IF($A7="","",IF(VLOOKUP($A7,'Data pre-processing'!$A$3:$V$98,I$2+2,FALSE)=0,"",IF(AND(ISNUMBER(VLOOKUP($A7,'Test Sample Data'!$A$3:$V$98,I$2+2,FALSE)),ISNUMBER(VLOOKUP($A7,'Data pre-processing'!$A$3:$V$98,I$2+2,FALSE))),VLOOKUP($A7,'Data pre-processing'!$A$3:$V$98,I$2+2,FALSE),"")))</f>
        <v/>
      </c>
      <c r="J7" s="64" t="str">
        <f>IF($A7="","",IF(VLOOKUP($A7,'Data pre-processing'!$A$3:$V$98,J$2+2,FALSE)=0,"",IF(AND(ISNUMBER(VLOOKUP($A7,'Test Sample Data'!$A$3:$V$98,J$2+2,FALSE)),ISNUMBER(VLOOKUP($A7,'Data pre-processing'!$A$3:$V$98,J$2+2,FALSE))),VLOOKUP($A7,'Data pre-processing'!$A$3:$V$98,J$2+2,FALSE),"")))</f>
        <v/>
      </c>
      <c r="K7" s="64" t="str">
        <f>IF($A7="","",IF(VLOOKUP($A7,'Data pre-processing'!$A$3:$V$98,K$2+2,FALSE)=0,"",IF(AND(ISNUMBER(VLOOKUP($A7,'Test Sample Data'!$A$3:$V$98,K$2+2,FALSE)),ISNUMBER(VLOOKUP($A7,'Data pre-processing'!$A$3:$V$98,K$2+2,FALSE))),VLOOKUP($A7,'Data pre-processing'!$A$3:$V$98,K$2+2,FALSE),"")))</f>
        <v/>
      </c>
      <c r="L7" s="64" t="str">
        <f>IF($A7="","",IF(VLOOKUP($A7,'Data pre-processing'!$A$3:$V$98,L$2+2,FALSE)=0,"",IF(AND(ISNUMBER(VLOOKUP($A7,'Test Sample Data'!$A$3:$V$98,L$2+2,FALSE)),ISNUMBER(VLOOKUP($A7,'Data pre-processing'!$A$3:$V$98,L$2+2,FALSE))),VLOOKUP($A7,'Data pre-processing'!$A$3:$V$98,L$2+2,FALSE),"")))</f>
        <v/>
      </c>
      <c r="M7" s="64" t="str">
        <f>IF($A7="","",IF(VLOOKUP($A7,'Data pre-processing'!$A$3:$V$98,M$2+2,FALSE)=0,"",IF(AND(ISNUMBER(VLOOKUP($A7,'Test Sample Data'!$A$3:$V$98,M$2+2,FALSE)),ISNUMBER(VLOOKUP($A7,'Data pre-processing'!$A$3:$V$98,M$2+2,FALSE))),VLOOKUP($A7,'Data pre-processing'!$A$3:$V$98,M$2+2,FALSE),"")))</f>
        <v/>
      </c>
      <c r="N7" s="64" t="str">
        <f>IF($A7="","",IF(VLOOKUP($A7,'Data pre-processing'!$A$3:$V$98,N$2+2,FALSE)=0,"",IF(AND(ISNUMBER(VLOOKUP($A7,'Test Sample Data'!$A$3:$V$98,N$2+2,FALSE)),ISNUMBER(VLOOKUP($A7,'Data pre-processing'!$A$3:$V$98,N$2+2,FALSE))),VLOOKUP($A7,'Data pre-processing'!$A$3:$V$98,N$2+2,FALSE),"")))</f>
        <v/>
      </c>
      <c r="O7" s="64" t="str">
        <f>IF($A7="","",IF(VLOOKUP($A7,'Data pre-processing'!$A$3:$V$98,O$2+2,FALSE)=0,"",IF(AND(ISNUMBER(VLOOKUP($A7,'Test Sample Data'!$A$3:$V$98,O$2+2,FALSE)),ISNUMBER(VLOOKUP($A7,'Data pre-processing'!$A$3:$V$98,O$2+2,FALSE))),VLOOKUP($A7,'Data pre-processing'!$A$3:$V$98,O$2+2,FALSE),"")))</f>
        <v/>
      </c>
      <c r="P7" s="64" t="str">
        <f>IF($A7="","",IF(VLOOKUP($A7,'Data pre-processing'!$A$3:$V$98,P$2+2,FALSE)=0,"",IF(AND(ISNUMBER(VLOOKUP($A7,'Test Sample Data'!$A$3:$V$98,P$2+2,FALSE)),ISNUMBER(VLOOKUP($A7,'Data pre-processing'!$A$3:$V$98,P$2+2,FALSE))),VLOOKUP($A7,'Data pre-processing'!$A$3:$V$98,P$2+2,FALSE),"")))</f>
        <v/>
      </c>
      <c r="Q7" s="64" t="str">
        <f>IF($A7="","",IF(VLOOKUP($A7,'Data pre-processing'!$A$3:$V$98,Q$2+2,FALSE)=0,"",IF(AND(ISNUMBER(VLOOKUP($A7,'Test Sample Data'!$A$3:$V$98,Q$2+2,FALSE)),ISNUMBER(VLOOKUP($A7,'Data pre-processing'!$A$3:$V$98,Q$2+2,FALSE))),VLOOKUP($A7,'Data pre-processing'!$A$3:$V$98,Q$2+2,FALSE),"")))</f>
        <v/>
      </c>
      <c r="R7" s="64" t="str">
        <f>IF($A7="","",IF(VLOOKUP($A7,'Data pre-processing'!$A$3:$V$98,R$2+2,FALSE)=0,"",IF(AND(ISNUMBER(VLOOKUP($A7,'Test Sample Data'!$A$3:$V$98,R$2+2,FALSE)),ISNUMBER(VLOOKUP($A7,'Data pre-processing'!$A$3:$V$98,R$2+2,FALSE))),VLOOKUP($A7,'Data pre-processing'!$A$3:$V$98,R$2+2,FALSE),"")))</f>
        <v/>
      </c>
      <c r="S7" s="64" t="str">
        <f>IF($A7="","",IF(VLOOKUP($A7,'Data pre-processing'!$A$3:$V$98,S$2+2,FALSE)=0,"",IF(AND(ISNUMBER(VLOOKUP($A7,'Test Sample Data'!$A$3:$V$98,S$2+2,FALSE)),ISNUMBER(VLOOKUP($A7,'Data pre-processing'!$A$3:$V$98,S$2+2,FALSE))),VLOOKUP($A7,'Data pre-processing'!$A$3:$V$98,S$2+2,FALSE),"")))</f>
        <v/>
      </c>
      <c r="T7" s="64" t="str">
        <f>IF($A7="","",IF(VLOOKUP($A7,'Data pre-processing'!$A$3:$V$98,T$2+2,FALSE)=0,"",IF(AND(ISNUMBER(VLOOKUP($A7,'Test Sample Data'!$A$3:$V$98,T$2+2,FALSE)),ISNUMBER(VLOOKUP($A7,'Data pre-processing'!$A$3:$V$98,T$2+2,FALSE))),VLOOKUP($A7,'Data pre-processing'!$A$3:$V$98,T$2+2,FALSE),"")))</f>
        <v/>
      </c>
      <c r="U7" s="64" t="str">
        <f>IF($A7="","",IF(VLOOKUP($A7,'Data pre-processing'!$A$3:$V$98,U$2+2,FALSE)=0,"",IF(AND(ISNUMBER(VLOOKUP($A7,'Test Sample Data'!$A$3:$V$98,U$2+2,FALSE)),ISNUMBER(VLOOKUP($A7,'Data pre-processing'!$A$3:$V$98,U$2+2,FALSE))),VLOOKUP($A7,'Data pre-processing'!$A$3:$V$98,U$2+2,FALSE),"")))</f>
        <v/>
      </c>
      <c r="V7" s="64" t="str">
        <f>IF($A7="","",IF(VLOOKUP($A7,'Data pre-processing'!$A$3:$V$98,V$2+2,FALSE)=0,"",IF(AND(ISNUMBER(VLOOKUP($A7,'Test Sample Data'!$A$3:$V$98,V$2+2,FALSE)),ISNUMBER(VLOOKUP($A7,'Data pre-processing'!$A$3:$V$98,V$2+2,FALSE))),VLOOKUP($A7,'Data pre-processing'!$A$3:$V$98,V$2+2,FALSE),"")))</f>
        <v/>
      </c>
      <c r="W7" s="64" t="str">
        <f>IF($A7="","",IF(VLOOKUP($A7,'Data pre-processing'!$A$3:$V$98,W$2+2,FALSE)=0,"",IF(AND(ISNUMBER(VLOOKUP($A7,'Test Sample Data'!$A$3:$V$98,W$2+2,FALSE)),ISNUMBER(VLOOKUP($A7,'Data pre-processing'!$A$3:$V$98,W$2+2,FALSE))),VLOOKUP($A7,'Data pre-processing'!$A$3:$V$98,W$2+2,FALSE),"")))</f>
        <v/>
      </c>
      <c r="Y7" s="121"/>
      <c r="Z7" s="120" t="str">
        <f>IF('Choose Housekeeping Genes'!C7=0,"",'Choose Housekeeping Genes'!C7)</f>
        <v/>
      </c>
      <c r="AA7" s="64" t="str">
        <f>IF($A7="","",IF(VLOOKUP($A7,'Data pre-processing'!$W$3:$AR$98,AA$2+2,FALSE)=0,"",IF(AND(ISNUMBER(VLOOKUP($A7,'Control Sample Data'!$A$3:$V$98,AA$2+2,FALSE)),ISNUMBER(VLOOKUP($A7,'Data pre-processing'!$W$3:$AR$98,AA$2+2,FALSE))),VLOOKUP($A7,'Data pre-processing'!$W$3:$AR$98,AA$2+2,FALSE),"")))</f>
        <v/>
      </c>
      <c r="AB7" s="64" t="str">
        <f>IF($A7="","",IF(VLOOKUP($A7,'Data pre-processing'!$W$3:$AR$98,AB$2+2,FALSE)=0,"",IF(AND(ISNUMBER(VLOOKUP($A7,'Control Sample Data'!$A$3:$V$98,AB$2+2,FALSE)),ISNUMBER(VLOOKUP($A7,'Data pre-processing'!$W$3:$AR$98,AB$2+2,FALSE))),VLOOKUP($A7,'Data pre-processing'!$W$3:$AR$98,AB$2+2,FALSE),"")))</f>
        <v/>
      </c>
      <c r="AC7" s="64" t="str">
        <f>IF($A7="","",IF(VLOOKUP($A7,'Data pre-processing'!$W$3:$AR$98,AC$2+2,FALSE)=0,"",IF(AND(ISNUMBER(VLOOKUP($A7,'Control Sample Data'!$A$3:$V$98,AC$2+2,FALSE)),ISNUMBER(VLOOKUP($A7,'Data pre-processing'!$W$3:$AR$98,AC$2+2,FALSE))),VLOOKUP($A7,'Data pre-processing'!$W$3:$AR$98,AC$2+2,FALSE),"")))</f>
        <v/>
      </c>
      <c r="AD7" s="64" t="str">
        <f>IF($A7="","",IF(VLOOKUP($A7,'Data pre-processing'!$W$3:$AR$98,AD$2+2,FALSE)=0,"",IF(AND(ISNUMBER(VLOOKUP($A7,'Control Sample Data'!$A$3:$V$98,AD$2+2,FALSE)),ISNUMBER(VLOOKUP($A7,'Data pre-processing'!$W$3:$AR$98,AD$2+2,FALSE))),VLOOKUP($A7,'Data pre-processing'!$W$3:$AR$98,AD$2+2,FALSE),"")))</f>
        <v/>
      </c>
      <c r="AE7" s="64" t="str">
        <f>IF($A7="","",IF(VLOOKUP($A7,'Data pre-processing'!$W$3:$AR$98,AE$2+2,FALSE)=0,"",IF(AND(ISNUMBER(VLOOKUP($A7,'Control Sample Data'!$A$3:$V$98,AE$2+2,FALSE)),ISNUMBER(VLOOKUP($A7,'Data pre-processing'!$W$3:$AR$98,AE$2+2,FALSE))),VLOOKUP($A7,'Data pre-processing'!$W$3:$AR$98,AE$2+2,FALSE),"")))</f>
        <v/>
      </c>
      <c r="AF7" s="64" t="str">
        <f>IF($A7="","",IF(VLOOKUP($A7,'Data pre-processing'!$W$3:$AR$98,AF$2+2,FALSE)=0,"",IF(AND(ISNUMBER(VLOOKUP($A7,'Control Sample Data'!$A$3:$V$98,AF$2+2,FALSE)),ISNUMBER(VLOOKUP($A7,'Data pre-processing'!$W$3:$AR$98,AF$2+2,FALSE))),VLOOKUP($A7,'Data pre-processing'!$W$3:$AR$98,AF$2+2,FALSE),"")))</f>
        <v/>
      </c>
      <c r="AG7" s="64" t="str">
        <f>IF($A7="","",IF(VLOOKUP($A7,'Data pre-processing'!$W$3:$AR$98,AG$2+2,FALSE)=0,"",IF(AND(ISNUMBER(VLOOKUP($A7,'Control Sample Data'!$A$3:$V$98,AG$2+2,FALSE)),ISNUMBER(VLOOKUP($A7,'Data pre-processing'!$W$3:$AR$98,AG$2+2,FALSE))),VLOOKUP($A7,'Data pre-processing'!$W$3:$AR$98,AG$2+2,FALSE),"")))</f>
        <v/>
      </c>
      <c r="AH7" s="64" t="str">
        <f>IF($A7="","",IF(VLOOKUP($A7,'Data pre-processing'!$W$3:$AR$98,AH$2+2,FALSE)=0,"",IF(AND(ISNUMBER(VLOOKUP($A7,'Control Sample Data'!$A$3:$V$98,AH$2+2,FALSE)),ISNUMBER(VLOOKUP($A7,'Data pre-processing'!$W$3:$AR$98,AH$2+2,FALSE))),VLOOKUP($A7,'Data pre-processing'!$W$3:$AR$98,AH$2+2,FALSE),"")))</f>
        <v/>
      </c>
      <c r="AI7" s="64" t="str">
        <f>IF($A7="","",IF(VLOOKUP($A7,'Data pre-processing'!$W$3:$AR$98,AI$2+2,FALSE)=0,"",IF(AND(ISNUMBER(VLOOKUP($A7,'Control Sample Data'!$A$3:$V$98,AI$2+2,FALSE)),ISNUMBER(VLOOKUP($A7,'Data pre-processing'!$W$3:$AR$98,AI$2+2,FALSE))),VLOOKUP($A7,'Data pre-processing'!$W$3:$AR$98,AI$2+2,FALSE),"")))</f>
        <v/>
      </c>
      <c r="AJ7" s="64" t="str">
        <f>IF($A7="","",IF(VLOOKUP($A7,'Data pre-processing'!$W$3:$AR$98,AJ$2+2,FALSE)=0,"",IF(AND(ISNUMBER(VLOOKUP($A7,'Control Sample Data'!$A$3:$V$98,AJ$2+2,FALSE)),ISNUMBER(VLOOKUP($A7,'Data pre-processing'!$W$3:$AR$98,AJ$2+2,FALSE))),VLOOKUP($A7,'Data pre-processing'!$W$3:$AR$98,AJ$2+2,FALSE),"")))</f>
        <v/>
      </c>
      <c r="AK7" s="64" t="str">
        <f>IF($A7="","",IF(VLOOKUP($A7,'Data pre-processing'!$W$3:$AR$98,AK$2+2,FALSE)=0,"",IF(AND(ISNUMBER(VLOOKUP($A7,'Control Sample Data'!$A$3:$V$98,AK$2+2,FALSE)),ISNUMBER(VLOOKUP($A7,'Data pre-processing'!$W$3:$AR$98,AK$2+2,FALSE))),VLOOKUP($A7,'Data pre-processing'!$W$3:$AR$98,AK$2+2,FALSE),"")))</f>
        <v/>
      </c>
      <c r="AL7" s="64" t="str">
        <f>IF($A7="","",IF(VLOOKUP($A7,'Data pre-processing'!$W$3:$AR$98,AL$2+2,FALSE)=0,"",IF(AND(ISNUMBER(VLOOKUP($A7,'Control Sample Data'!$A$3:$V$98,AL$2+2,FALSE)),ISNUMBER(VLOOKUP($A7,'Data pre-processing'!$W$3:$AR$98,AL$2+2,FALSE))),VLOOKUP($A7,'Data pre-processing'!$W$3:$AR$98,AL$2+2,FALSE),"")))</f>
        <v/>
      </c>
      <c r="AM7" s="64" t="str">
        <f>IF($A7="","",IF(VLOOKUP($A7,'Data pre-processing'!$W$3:$AR$98,AM$2+2,FALSE)=0,"",IF(AND(ISNUMBER(VLOOKUP($A7,'Control Sample Data'!$A$3:$V$98,AM$2+2,FALSE)),ISNUMBER(VLOOKUP($A7,'Data pre-processing'!$W$3:$AR$98,AM$2+2,FALSE))),VLOOKUP($A7,'Data pre-processing'!$W$3:$AR$98,AM$2+2,FALSE),"")))</f>
        <v/>
      </c>
      <c r="AN7" s="64" t="str">
        <f>IF($A7="","",IF(VLOOKUP($A7,'Data pre-processing'!$W$3:$AR$98,AN$2+2,FALSE)=0,"",IF(AND(ISNUMBER(VLOOKUP($A7,'Control Sample Data'!$A$3:$V$98,AN$2+2,FALSE)),ISNUMBER(VLOOKUP($A7,'Data pre-processing'!$W$3:$AR$98,AN$2+2,FALSE))),VLOOKUP($A7,'Data pre-processing'!$W$3:$AR$98,AN$2+2,FALSE),"")))</f>
        <v/>
      </c>
      <c r="AO7" s="64" t="str">
        <f>IF($A7="","",IF(VLOOKUP($A7,'Data pre-processing'!$W$3:$AR$98,AO$2+2,FALSE)=0,"",IF(AND(ISNUMBER(VLOOKUP($A7,'Control Sample Data'!$A$3:$V$98,AO$2+2,FALSE)),ISNUMBER(VLOOKUP($A7,'Data pre-processing'!$W$3:$AR$98,AO$2+2,FALSE))),VLOOKUP($A7,'Data pre-processing'!$W$3:$AR$98,AO$2+2,FALSE),"")))</f>
        <v/>
      </c>
      <c r="AP7" s="64" t="str">
        <f>IF($A7="","",IF(VLOOKUP($A7,'Data pre-processing'!$W$3:$AR$98,AP$2+2,FALSE)=0,"",IF(AND(ISNUMBER(VLOOKUP($A7,'Control Sample Data'!$A$3:$V$98,AP$2+2,FALSE)),ISNUMBER(VLOOKUP($A7,'Data pre-processing'!$W$3:$AR$98,AP$2+2,FALSE))),VLOOKUP($A7,'Data pre-processing'!$W$3:$AR$98,AP$2+2,FALSE),"")))</f>
        <v/>
      </c>
      <c r="AQ7" s="64" t="str">
        <f>IF($A7="","",IF(VLOOKUP($A7,'Data pre-processing'!$W$3:$AR$98,AQ$2+2,FALSE)=0,"",IF(AND(ISNUMBER(VLOOKUP($A7,'Control Sample Data'!$A$3:$V$98,AQ$2+2,FALSE)),ISNUMBER(VLOOKUP($A7,'Data pre-processing'!$W$3:$AR$98,AQ$2+2,FALSE))),VLOOKUP($A7,'Data pre-processing'!$W$3:$AR$98,AQ$2+2,FALSE),"")))</f>
        <v/>
      </c>
      <c r="AR7" s="64" t="str">
        <f>IF($A7="","",IF(VLOOKUP($A7,'Data pre-processing'!$W$3:$AR$98,AR$2+2,FALSE)=0,"",IF(AND(ISNUMBER(VLOOKUP($A7,'Control Sample Data'!$A$3:$V$98,AR$2+2,FALSE)),ISNUMBER(VLOOKUP($A7,'Data pre-processing'!$W$3:$AR$98,AR$2+2,FALSE))),VLOOKUP($A7,'Data pre-processing'!$W$3:$AR$98,AR$2+2,FALSE),"")))</f>
        <v/>
      </c>
      <c r="AS7" s="64" t="str">
        <f>IF($A7="","",IF(VLOOKUP($A7,'Data pre-processing'!$W$3:$AR$98,AS$2+2,FALSE)=0,"",IF(AND(ISNUMBER(VLOOKUP($A7,'Control Sample Data'!$A$3:$V$98,AS$2+2,FALSE)),ISNUMBER(VLOOKUP($A7,'Data pre-processing'!$W$3:$AR$98,AS$2+2,FALSE))),VLOOKUP($A7,'Data pre-processing'!$W$3:$AR$98,AS$2+2,FALSE),"")))</f>
        <v/>
      </c>
      <c r="AT7" s="64" t="str">
        <f>IF($A7="","",IF(VLOOKUP($A7,'Data pre-processing'!$W$3:$AR$98,AT$2+2,FALSE)=0,"",IF(AND(ISNUMBER(VLOOKUP($A7,'Control Sample Data'!$A$3:$V$98,AT$2+2,FALSE)),ISNUMBER(VLOOKUP($A7,'Data pre-processing'!$W$3:$AR$98,AT$2+2,FALSE))),VLOOKUP($A7,'Data pre-processing'!$W$3:$AR$98,AT$2+2,FALSE),"")))</f>
        <v/>
      </c>
      <c r="AW7" s="21"/>
      <c r="AX7" s="25"/>
      <c r="AY7" s="25"/>
      <c r="AZ7" s="25"/>
      <c r="BA7" s="25"/>
      <c r="BB7" s="25"/>
    </row>
    <row r="8" spans="1:54" customFormat="1" ht="12.75" customHeight="1" x14ac:dyDescent="0.2">
      <c r="L8" s="64" t="str">
        <f>IF($A8="","",IF(VLOOKUP($A8,'Data pre-processing'!$A$3:$V$98,L$2+2,FALSE)=0,"",IF(AND(ISNUMBER(VLOOKUP($A8,'Test Sample Data'!$A$3:$V$98,L$2+2,FALSE)),ISNUMBER(VLOOKUP($A8,'Data pre-processing'!$A$3:$V$98,L$2+2,FALSE))),VLOOKUP($A8,'Data pre-processing'!$A$3:$V$98,L$2+2,FALSE),"")))</f>
        <v/>
      </c>
    </row>
    <row r="9" spans="1:54" x14ac:dyDescent="0.2">
      <c r="A9" s="228" t="s">
        <v>166</v>
      </c>
      <c r="B9" s="116"/>
      <c r="C9" s="117"/>
      <c r="D9" s="231" t="s">
        <v>167</v>
      </c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3"/>
      <c r="Y9" s="212" t="s">
        <v>168</v>
      </c>
      <c r="Z9" s="132"/>
      <c r="AA9" s="203" t="s">
        <v>164</v>
      </c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5"/>
    </row>
    <row r="10" spans="1:54" x14ac:dyDescent="0.2">
      <c r="A10" s="229"/>
      <c r="B10" s="60"/>
      <c r="C10" s="113"/>
      <c r="D10" s="231" t="s">
        <v>102</v>
      </c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3"/>
      <c r="Y10" s="213"/>
      <c r="Z10" s="122"/>
      <c r="AA10" s="203" t="s">
        <v>120</v>
      </c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5"/>
    </row>
    <row r="11" spans="1:54" ht="12.75" customHeight="1" x14ac:dyDescent="0.2">
      <c r="A11" s="230"/>
      <c r="B11" s="60"/>
      <c r="C11" s="113"/>
      <c r="D11" s="71">
        <v>1</v>
      </c>
      <c r="E11" s="71">
        <v>2</v>
      </c>
      <c r="F11" s="71">
        <v>3</v>
      </c>
      <c r="G11" s="71">
        <v>4</v>
      </c>
      <c r="H11" s="71">
        <v>5</v>
      </c>
      <c r="I11" s="71">
        <v>6</v>
      </c>
      <c r="J11" s="71">
        <v>7</v>
      </c>
      <c r="K11" s="71">
        <v>8</v>
      </c>
      <c r="L11" s="71">
        <v>9</v>
      </c>
      <c r="M11" s="71">
        <v>10</v>
      </c>
      <c r="N11" s="71">
        <v>11</v>
      </c>
      <c r="O11" s="71">
        <v>12</v>
      </c>
      <c r="P11" s="71">
        <v>13</v>
      </c>
      <c r="Q11" s="71">
        <v>14</v>
      </c>
      <c r="R11" s="71">
        <v>15</v>
      </c>
      <c r="S11" s="71">
        <v>16</v>
      </c>
      <c r="T11" s="71">
        <v>17</v>
      </c>
      <c r="U11" s="71">
        <v>18</v>
      </c>
      <c r="V11" s="71">
        <v>19</v>
      </c>
      <c r="W11" s="71">
        <v>20</v>
      </c>
      <c r="Y11" s="213"/>
      <c r="Z11" s="122"/>
      <c r="AA11" s="126">
        <v>1</v>
      </c>
      <c r="AB11" s="126">
        <v>2</v>
      </c>
      <c r="AC11" s="126">
        <v>3</v>
      </c>
      <c r="AD11" s="126">
        <v>4</v>
      </c>
      <c r="AE11" s="126">
        <v>5</v>
      </c>
      <c r="AF11" s="126">
        <v>6</v>
      </c>
      <c r="AG11" s="126">
        <v>7</v>
      </c>
      <c r="AH11" s="126">
        <v>8</v>
      </c>
      <c r="AI11" s="126">
        <v>9</v>
      </c>
      <c r="AJ11" s="126">
        <v>10</v>
      </c>
      <c r="AK11" s="126">
        <v>11</v>
      </c>
      <c r="AL11" s="126">
        <v>12</v>
      </c>
      <c r="AM11" s="126">
        <v>13</v>
      </c>
      <c r="AN11" s="126">
        <v>14</v>
      </c>
      <c r="AO11" s="126">
        <v>15</v>
      </c>
      <c r="AP11" s="126">
        <v>16</v>
      </c>
      <c r="AQ11" s="126">
        <v>17</v>
      </c>
      <c r="AR11" s="126">
        <v>18</v>
      </c>
      <c r="AS11" s="126">
        <v>19</v>
      </c>
      <c r="AT11" s="126">
        <v>20</v>
      </c>
    </row>
    <row r="12" spans="1:54" ht="12.75" customHeight="1" x14ac:dyDescent="0.2">
      <c r="A12" s="81" t="e">
        <f t="array" aca="1" ref="A12" ca="1">INDIRECT("AW"&amp;MIN(IF(AZ$3:AZ$7=LARGE($AZ$3:$AZ$7,1),ROW($AZ$3:$AZ$7),"")))</f>
        <v>#NUM!</v>
      </c>
      <c r="B12" s="60"/>
      <c r="C12" s="114"/>
      <c r="D12" s="80" t="e">
        <f ca="1">IF($A12="","",IF(VLOOKUP($A12,'Choose Housekeeping Genes'!$A$3:$W$7,D$11+3,FALSE)=0,"",IF(ISNUMBER(VLOOKUP($A12,'Choose Housekeeping Genes'!$A$3:$W$7,D$11+3,FALSE)),VLOOKUP($A12,'Choose Housekeeping Genes'!$A$3:$W$7,D$11+3,FALSE),"")))</f>
        <v>#NUM!</v>
      </c>
      <c r="E12" s="80" t="e">
        <f ca="1">IF($A12="","",IF(VLOOKUP($A12,'Choose Housekeeping Genes'!$A$3:$W$7,E$11+3,FALSE)=0,"",IF(ISNUMBER(VLOOKUP($A12,'Choose Housekeeping Genes'!$A$3:$W$7,E$11+3,FALSE)),VLOOKUP($A12,'Choose Housekeeping Genes'!$A$3:$W$7,E$11+3,FALSE),"")))</f>
        <v>#NUM!</v>
      </c>
      <c r="F12" s="80" t="e">
        <f ca="1">IF($A12="","",IF(VLOOKUP($A12,'Choose Housekeeping Genes'!$A$3:$W$7,F$11+3,FALSE)=0,"",IF(ISNUMBER(VLOOKUP($A12,'Choose Housekeeping Genes'!$A$3:$W$7,F$11+3,FALSE)),VLOOKUP($A12,'Choose Housekeeping Genes'!$A$3:$W$7,F$11+3,FALSE),"")))</f>
        <v>#NUM!</v>
      </c>
      <c r="G12" s="80" t="e">
        <f ca="1">IF($A12="","",IF(VLOOKUP($A12,'Choose Housekeeping Genes'!$A$3:$W$7,G$11+3,FALSE)=0,"",IF(ISNUMBER(VLOOKUP($A12,'Choose Housekeeping Genes'!$A$3:$W$7,G$11+3,FALSE)),VLOOKUP($A12,'Choose Housekeeping Genes'!$A$3:$W$7,G$11+3,FALSE),"")))</f>
        <v>#NUM!</v>
      </c>
      <c r="H12" s="80" t="e">
        <f ca="1">IF($A12="","",IF(VLOOKUP($A12,'Choose Housekeeping Genes'!$A$3:$W$7,H$11+3,FALSE)=0,"",IF(ISNUMBER(VLOOKUP($A12,'Choose Housekeeping Genes'!$A$3:$W$7,H$11+3,FALSE)),VLOOKUP($A12,'Choose Housekeeping Genes'!$A$3:$W$7,H$11+3,FALSE),"")))</f>
        <v>#NUM!</v>
      </c>
      <c r="I12" s="80" t="e">
        <f ca="1">IF($A12="","",IF(VLOOKUP($A12,'Choose Housekeeping Genes'!$A$3:$W$7,I$11+3,FALSE)=0,"",IF(ISNUMBER(VLOOKUP($A12,'Choose Housekeeping Genes'!$A$3:$W$7,I$11+3,FALSE)),VLOOKUP($A12,'Choose Housekeeping Genes'!$A$3:$W$7,I$11+3,FALSE),"")))</f>
        <v>#NUM!</v>
      </c>
      <c r="J12" s="80" t="e">
        <f ca="1">IF($A12="","",IF(VLOOKUP($A12,'Choose Housekeeping Genes'!$A$3:$W$7,J$11+3,FALSE)=0,"",IF(ISNUMBER(VLOOKUP($A12,'Choose Housekeeping Genes'!$A$3:$W$7,J$11+3,FALSE)),VLOOKUP($A12,'Choose Housekeeping Genes'!$A$3:$W$7,J$11+3,FALSE),"")))</f>
        <v>#NUM!</v>
      </c>
      <c r="K12" s="80" t="e">
        <f ca="1">IF($A12="","",IF(VLOOKUP($A12,'Choose Housekeeping Genes'!$A$3:$W$7,K$11+3,FALSE)=0,"",IF(ISNUMBER(VLOOKUP($A12,'Choose Housekeeping Genes'!$A$3:$W$7,K$11+3,FALSE)),VLOOKUP($A12,'Choose Housekeeping Genes'!$A$3:$W$7,K$11+3,FALSE),"")))</f>
        <v>#NUM!</v>
      </c>
      <c r="L12" s="80" t="e">
        <f ca="1">IF($A12="","",IF(VLOOKUP($A12,'Choose Housekeeping Genes'!$A$3:$W$7,L$11+3,FALSE)=0,"",IF(ISNUMBER(VLOOKUP($A12,'Choose Housekeeping Genes'!$A$3:$W$7,L$11+3,FALSE)),VLOOKUP($A12,'Choose Housekeeping Genes'!$A$3:$W$7,L$11+3,FALSE),"")))</f>
        <v>#NUM!</v>
      </c>
      <c r="M12" s="80" t="e">
        <f ca="1">IF($A12="","",IF(VLOOKUP($A12,'Choose Housekeeping Genes'!$A$3:$W$7,M$11+3,FALSE)=0,"",IF(ISNUMBER(VLOOKUP($A12,'Choose Housekeeping Genes'!$A$3:$W$7,M$11+3,FALSE)),VLOOKUP($A12,'Choose Housekeeping Genes'!$A$3:$W$7,M$11+3,FALSE),"")))</f>
        <v>#NUM!</v>
      </c>
      <c r="N12" s="80" t="e">
        <f ca="1">IF($A12="","",IF(VLOOKUP($A12,'Choose Housekeeping Genes'!$A$3:$W$7,N$11+3,FALSE)=0,"",IF(ISNUMBER(VLOOKUP($A12,'Choose Housekeeping Genes'!$A$3:$W$7,N$11+3,FALSE)),VLOOKUP($A12,'Choose Housekeeping Genes'!$A$3:$W$7,N$11+3,FALSE),"")))</f>
        <v>#NUM!</v>
      </c>
      <c r="O12" s="80" t="e">
        <f ca="1">IF($A12="","",IF(VLOOKUP($A12,'Choose Housekeeping Genes'!$A$3:$W$7,O$11+3,FALSE)=0,"",IF(ISNUMBER(VLOOKUP($A12,'Choose Housekeeping Genes'!$A$3:$W$7,O$11+3,FALSE)),VLOOKUP($A12,'Choose Housekeeping Genes'!$A$3:$W$7,O$11+3,FALSE),"")))</f>
        <v>#NUM!</v>
      </c>
      <c r="P12" s="80" t="e">
        <f ca="1">IF($A12="","",IF(VLOOKUP($A12,'Choose Housekeeping Genes'!$A$3:$W$7,P$11+3,FALSE)=0,"",IF(ISNUMBER(VLOOKUP($A12,'Choose Housekeeping Genes'!$A$3:$W$7,P$11+3,FALSE)),VLOOKUP($A12,'Choose Housekeeping Genes'!$A$3:$W$7,P$11+3,FALSE),"")))</f>
        <v>#NUM!</v>
      </c>
      <c r="Q12" s="80" t="e">
        <f ca="1">IF($A12="","",IF(VLOOKUP($A12,'Choose Housekeeping Genes'!$A$3:$W$7,Q$11+3,FALSE)=0,"",IF(ISNUMBER(VLOOKUP($A12,'Choose Housekeeping Genes'!$A$3:$W$7,Q$11+3,FALSE)),VLOOKUP($A12,'Choose Housekeeping Genes'!$A$3:$W$7,Q$11+3,FALSE),"")))</f>
        <v>#NUM!</v>
      </c>
      <c r="R12" s="80" t="e">
        <f ca="1">IF($A12="","",IF(VLOOKUP($A12,'Choose Housekeeping Genes'!$A$3:$W$7,R$11+3,FALSE)=0,"",IF(ISNUMBER(VLOOKUP($A12,'Choose Housekeeping Genes'!$A$3:$W$7,R$11+3,FALSE)),VLOOKUP($A12,'Choose Housekeeping Genes'!$A$3:$W$7,R$11+3,FALSE),"")))</f>
        <v>#NUM!</v>
      </c>
      <c r="S12" s="80" t="e">
        <f ca="1">IF($A12="","",IF(VLOOKUP($A12,'Choose Housekeeping Genes'!$A$3:$W$7,S$11+3,FALSE)=0,"",IF(ISNUMBER(VLOOKUP($A12,'Choose Housekeeping Genes'!$A$3:$W$7,S$11+3,FALSE)),VLOOKUP($A12,'Choose Housekeeping Genes'!$A$3:$W$7,S$11+3,FALSE),"")))</f>
        <v>#NUM!</v>
      </c>
      <c r="T12" s="80" t="e">
        <f ca="1">IF($A12="","",IF(VLOOKUP($A12,'Choose Housekeeping Genes'!$A$3:$W$7,T$11+3,FALSE)=0,"",IF(ISNUMBER(VLOOKUP($A12,'Choose Housekeeping Genes'!$A$3:$W$7,T$11+3,FALSE)),VLOOKUP($A12,'Choose Housekeeping Genes'!$A$3:$W$7,T$11+3,FALSE),"")))</f>
        <v>#NUM!</v>
      </c>
      <c r="U12" s="80" t="e">
        <f ca="1">IF($A12="","",IF(VLOOKUP($A12,'Choose Housekeeping Genes'!$A$3:$W$7,U$11+3,FALSE)=0,"",IF(ISNUMBER(VLOOKUP($A12,'Choose Housekeeping Genes'!$A$3:$W$7,U$11+3,FALSE)),VLOOKUP($A12,'Choose Housekeeping Genes'!$A$3:$W$7,U$11+3,FALSE),"")))</f>
        <v>#NUM!</v>
      </c>
      <c r="V12" s="80" t="e">
        <f ca="1">IF($A12="","",IF(VLOOKUP($A12,'Choose Housekeeping Genes'!$A$3:$W$7,V$11+3,FALSE)=0,"",IF(ISNUMBER(VLOOKUP($A12,'Choose Housekeeping Genes'!$A$3:$W$7,V$11+3,FALSE)),VLOOKUP($A12,'Choose Housekeeping Genes'!$A$3:$W$7,V$11+3,FALSE),"")))</f>
        <v>#NUM!</v>
      </c>
      <c r="W12" s="80" t="e">
        <f ca="1">IF($A12="","",IF(VLOOKUP($A12,'Choose Housekeeping Genes'!$A$3:$W$7,W$11+3,FALSE)=0,"",IF(ISNUMBER(VLOOKUP($A12,'Choose Housekeeping Genes'!$A$3:$W$7,W$11+3,FALSE)),VLOOKUP($A12,'Choose Housekeeping Genes'!$A$3:$W$7,W$11+3,FALSE),"")))</f>
        <v>#NUM!</v>
      </c>
      <c r="Y12" s="121" t="e">
        <f ca="1">A12</f>
        <v>#NUM!</v>
      </c>
      <c r="Z12" s="122"/>
      <c r="AA12" s="80" t="e">
        <f ca="1">IF($A12="","",IF(VLOOKUP($A12,'Choose Housekeeping Genes'!$Y$3:$AT$7,AA$11+2,FALSE)=0,"",IF(ISNUMBER(VLOOKUP($A12,'Choose Housekeeping Genes'!$Y$3:$AT$7,AA$11+2,FALSE)),VLOOKUP($A12,'Choose Housekeeping Genes'!$Y$3:$AT$7,AA$11+2,FALSE),"")))</f>
        <v>#NUM!</v>
      </c>
      <c r="AB12" s="80" t="e">
        <f ca="1">IF($A12="","",IF(VLOOKUP($A12,'Choose Housekeeping Genes'!$Y$3:$AT$7,AB$11+2,FALSE)=0,"",IF(ISNUMBER(VLOOKUP($A12,'Choose Housekeeping Genes'!$Y$3:$AT$7,AB$11+2,FALSE)),VLOOKUP($A12,'Choose Housekeeping Genes'!$Y$3:$AT$7,AB$11+2,FALSE),"")))</f>
        <v>#NUM!</v>
      </c>
      <c r="AC12" s="80" t="e">
        <f ca="1">IF($A12="","",IF(VLOOKUP($A12,'Choose Housekeeping Genes'!$Y$3:$AT$7,AC$11+2,FALSE)=0,"",IF(ISNUMBER(VLOOKUP($A12,'Choose Housekeeping Genes'!$Y$3:$AT$7,AC$11+2,FALSE)),VLOOKUP($A12,'Choose Housekeeping Genes'!$Y$3:$AT$7,AC$11+2,FALSE),"")))</f>
        <v>#NUM!</v>
      </c>
      <c r="AD12" s="80" t="e">
        <f ca="1">IF($A12="","",IF(VLOOKUP($A12,'Choose Housekeeping Genes'!$Y$3:$AT$7,AD$11+2,FALSE)=0,"",IF(ISNUMBER(VLOOKUP($A12,'Choose Housekeeping Genes'!$Y$3:$AT$7,AD$11+2,FALSE)),VLOOKUP($A12,'Choose Housekeeping Genes'!$Y$3:$AT$7,AD$11+2,FALSE),"")))</f>
        <v>#NUM!</v>
      </c>
      <c r="AE12" s="80" t="e">
        <f ca="1">IF($A12="","",IF(VLOOKUP($A12,'Choose Housekeeping Genes'!$Y$3:$AT$7,AE$11+2,FALSE)=0,"",IF(ISNUMBER(VLOOKUP($A12,'Choose Housekeeping Genes'!$Y$3:$AT$7,AE$11+2,FALSE)),VLOOKUP($A12,'Choose Housekeeping Genes'!$Y$3:$AT$7,AE$11+2,FALSE),"")))</f>
        <v>#NUM!</v>
      </c>
      <c r="AF12" s="80" t="e">
        <f ca="1">IF($A12="","",IF(VLOOKUP($A12,'Choose Housekeeping Genes'!$Y$3:$AT$7,AF$11+2,FALSE)=0,"",IF(ISNUMBER(VLOOKUP($A12,'Choose Housekeeping Genes'!$Y$3:$AT$7,AF$11+2,FALSE)),VLOOKUP($A12,'Choose Housekeeping Genes'!$Y$3:$AT$7,AF$11+2,FALSE),"")))</f>
        <v>#NUM!</v>
      </c>
      <c r="AG12" s="80" t="e">
        <f ca="1">IF($A12="","",IF(VLOOKUP($A12,'Choose Housekeeping Genes'!$Y$3:$AT$7,AG$11+2,FALSE)=0,"",IF(ISNUMBER(VLOOKUP($A12,'Choose Housekeeping Genes'!$Y$3:$AT$7,AG$11+2,FALSE)),VLOOKUP($A12,'Choose Housekeeping Genes'!$Y$3:$AT$7,AG$11+2,FALSE),"")))</f>
        <v>#NUM!</v>
      </c>
      <c r="AH12" s="80" t="e">
        <f ca="1">IF($A12="","",IF(VLOOKUP($A12,'Choose Housekeeping Genes'!$Y$3:$AT$7,AH$11+2,FALSE)=0,"",IF(ISNUMBER(VLOOKUP($A12,'Choose Housekeeping Genes'!$Y$3:$AT$7,AH$11+2,FALSE)),VLOOKUP($A12,'Choose Housekeeping Genes'!$Y$3:$AT$7,AH$11+2,FALSE),"")))</f>
        <v>#NUM!</v>
      </c>
      <c r="AI12" s="80" t="e">
        <f ca="1">IF($A12="","",IF(VLOOKUP($A12,'Choose Housekeeping Genes'!$Y$3:$AT$7,AI$11+2,FALSE)=0,"",IF(ISNUMBER(VLOOKUP($A12,'Choose Housekeeping Genes'!$Y$3:$AT$7,AI$11+2,FALSE)),VLOOKUP($A12,'Choose Housekeeping Genes'!$Y$3:$AT$7,AI$11+2,FALSE),"")))</f>
        <v>#NUM!</v>
      </c>
      <c r="AJ12" s="80" t="e">
        <f ca="1">IF($A12="","",IF(VLOOKUP($A12,'Choose Housekeeping Genes'!$Y$3:$AT$7,AJ$11+2,FALSE)=0,"",IF(ISNUMBER(VLOOKUP($A12,'Choose Housekeeping Genes'!$Y$3:$AT$7,AJ$11+2,FALSE)),VLOOKUP($A12,'Choose Housekeeping Genes'!$Y$3:$AT$7,AJ$11+2,FALSE),"")))</f>
        <v>#NUM!</v>
      </c>
      <c r="AK12" s="80" t="e">
        <f ca="1">IF($A12="","",IF(VLOOKUP($A12,'Choose Housekeeping Genes'!$Y$3:$AT$7,AK$11+2,FALSE)=0,"",IF(ISNUMBER(VLOOKUP($A12,'Choose Housekeeping Genes'!$Y$3:$AT$7,AK$11+2,FALSE)),VLOOKUP($A12,'Choose Housekeeping Genes'!$Y$3:$AT$7,AK$11+2,FALSE),"")))</f>
        <v>#NUM!</v>
      </c>
      <c r="AL12" s="80" t="e">
        <f ca="1">IF($A12="","",IF(VLOOKUP($A12,'Choose Housekeeping Genes'!$Y$3:$AT$7,AL$11+2,FALSE)=0,"",IF(ISNUMBER(VLOOKUP($A12,'Choose Housekeeping Genes'!$Y$3:$AT$7,AL$11+2,FALSE)),VLOOKUP($A12,'Choose Housekeeping Genes'!$Y$3:$AT$7,AL$11+2,FALSE),"")))</f>
        <v>#NUM!</v>
      </c>
      <c r="AM12" s="80" t="e">
        <f ca="1">IF($A12="","",IF(VLOOKUP($A12,'Choose Housekeeping Genes'!$Y$3:$AT$7,AM$11+2,FALSE)=0,"",IF(ISNUMBER(VLOOKUP($A12,'Choose Housekeeping Genes'!$Y$3:$AT$7,AM$11+2,FALSE)),VLOOKUP($A12,'Choose Housekeeping Genes'!$Y$3:$AT$7,AM$11+2,FALSE),"")))</f>
        <v>#NUM!</v>
      </c>
      <c r="AN12" s="80" t="e">
        <f ca="1">IF($A12="","",IF(VLOOKUP($A12,'Choose Housekeeping Genes'!$Y$3:$AT$7,AN$11+2,FALSE)=0,"",IF(ISNUMBER(VLOOKUP($A12,'Choose Housekeeping Genes'!$Y$3:$AT$7,AN$11+2,FALSE)),VLOOKUP($A12,'Choose Housekeeping Genes'!$Y$3:$AT$7,AN$11+2,FALSE),"")))</f>
        <v>#NUM!</v>
      </c>
      <c r="AO12" s="80" t="e">
        <f ca="1">IF($A12="","",IF(VLOOKUP($A12,'Choose Housekeeping Genes'!$Y$3:$AT$7,AO$11+2,FALSE)=0,"",IF(ISNUMBER(VLOOKUP($A12,'Choose Housekeeping Genes'!$Y$3:$AT$7,AO$11+2,FALSE)),VLOOKUP($A12,'Choose Housekeeping Genes'!$Y$3:$AT$7,AO$11+2,FALSE),"")))</f>
        <v>#NUM!</v>
      </c>
      <c r="AP12" s="80" t="e">
        <f ca="1">IF($A12="","",IF(VLOOKUP($A12,'Choose Housekeeping Genes'!$Y$3:$AT$7,AP$11+2,FALSE)=0,"",IF(ISNUMBER(VLOOKUP($A12,'Choose Housekeeping Genes'!$Y$3:$AT$7,AP$11+2,FALSE)),VLOOKUP($A12,'Choose Housekeeping Genes'!$Y$3:$AT$7,AP$11+2,FALSE),"")))</f>
        <v>#NUM!</v>
      </c>
      <c r="AQ12" s="80" t="e">
        <f ca="1">IF($A12="","",IF(VLOOKUP($A12,'Choose Housekeeping Genes'!$Y$3:$AT$7,AQ$11+2,FALSE)=0,"",IF(ISNUMBER(VLOOKUP($A12,'Choose Housekeeping Genes'!$Y$3:$AT$7,AQ$11+2,FALSE)),VLOOKUP($A12,'Choose Housekeeping Genes'!$Y$3:$AT$7,AQ$11+2,FALSE),"")))</f>
        <v>#NUM!</v>
      </c>
      <c r="AR12" s="80" t="e">
        <f ca="1">IF($A12="","",IF(VLOOKUP($A12,'Choose Housekeeping Genes'!$Y$3:$AT$7,AR$11+2,FALSE)=0,"",IF(ISNUMBER(VLOOKUP($A12,'Choose Housekeeping Genes'!$Y$3:$AT$7,AR$11+2,FALSE)),VLOOKUP($A12,'Choose Housekeeping Genes'!$Y$3:$AT$7,AR$11+2,FALSE),"")))</f>
        <v>#NUM!</v>
      </c>
      <c r="AS12" s="80" t="e">
        <f ca="1">IF($A12="","",IF(VLOOKUP($A12,'Choose Housekeeping Genes'!$Y$3:$AT$7,AS$11+2,FALSE)=0,"",IF(ISNUMBER(VLOOKUP($A12,'Choose Housekeeping Genes'!$Y$3:$AT$7,AS$11+2,FALSE)),VLOOKUP($A12,'Choose Housekeeping Genes'!$Y$3:$AT$7,AS$11+2,FALSE),"")))</f>
        <v>#NUM!</v>
      </c>
      <c r="AT12" s="80" t="e">
        <f ca="1">IF($A12="","",IF(VLOOKUP($A12,'Choose Housekeeping Genes'!$Y$3:$AT$7,AT$11+2,FALSE)=0,"",IF(ISNUMBER(VLOOKUP($A12,'Choose Housekeeping Genes'!$Y$3:$AT$7,AT$11+2,FALSE)),VLOOKUP($A12,'Choose Housekeeping Genes'!$Y$3:$AT$7,AT$11+2,FALSE),"")))</f>
        <v>#NUM!</v>
      </c>
    </row>
    <row r="13" spans="1:54" ht="12.75" customHeight="1" x14ac:dyDescent="0.2">
      <c r="A13" s="81" t="e">
        <f t="array" aca="1" ref="A13" ca="1">INDIRECT("AW"&amp;MIN(IF(BA$3:BA$7=LARGE($BA$3:$BA$7,1),ROW($BA$3:$BA$7),"")))</f>
        <v>#NUM!</v>
      </c>
      <c r="B13" s="60"/>
      <c r="C13" s="113"/>
      <c r="D13" s="80" t="e">
        <f ca="1">IF($A13="","",IF(VLOOKUP($A13,'Choose Housekeeping Genes'!$A$3:$W$7,D$11+3,FALSE)=0,"",IF(ISNUMBER(VLOOKUP($A13,'Choose Housekeeping Genes'!$A$3:$W$7,D$11+3,FALSE)),VLOOKUP($A13,'Choose Housekeeping Genes'!$A$3:$W$7,D$11+3,FALSE),"")))</f>
        <v>#NUM!</v>
      </c>
      <c r="E13" s="80" t="e">
        <f ca="1">IF($A13="","",IF(VLOOKUP($A13,'Choose Housekeeping Genes'!$A$3:$W$7,E$11+3,FALSE)=0,"",IF(ISNUMBER(VLOOKUP($A13,'Choose Housekeeping Genes'!$A$3:$W$7,E$11+3,FALSE)),VLOOKUP($A13,'Choose Housekeeping Genes'!$A$3:$W$7,E$11+3,FALSE),"")))</f>
        <v>#NUM!</v>
      </c>
      <c r="F13" s="80" t="e">
        <f ca="1">IF($A13="","",IF(VLOOKUP($A13,'Choose Housekeeping Genes'!$A$3:$W$7,F$11+3,FALSE)=0,"",IF(ISNUMBER(VLOOKUP($A13,'Choose Housekeeping Genes'!$A$3:$W$7,F$11+3,FALSE)),VLOOKUP($A13,'Choose Housekeeping Genes'!$A$3:$W$7,F$11+3,FALSE),"")))</f>
        <v>#NUM!</v>
      </c>
      <c r="G13" s="80" t="e">
        <f ca="1">IF($A13="","",IF(VLOOKUP($A13,'Choose Housekeeping Genes'!$A$3:$W$7,G$11+3,FALSE)=0,"",IF(ISNUMBER(VLOOKUP($A13,'Choose Housekeeping Genes'!$A$3:$W$7,G$11+3,FALSE)),VLOOKUP($A13,'Choose Housekeeping Genes'!$A$3:$W$7,G$11+3,FALSE),"")))</f>
        <v>#NUM!</v>
      </c>
      <c r="H13" s="80" t="e">
        <f ca="1">IF($A13="","",IF(VLOOKUP($A13,'Choose Housekeeping Genes'!$A$3:$W$7,H$11+3,FALSE)=0,"",IF(ISNUMBER(VLOOKUP($A13,'Choose Housekeeping Genes'!$A$3:$W$7,H$11+3,FALSE)),VLOOKUP($A13,'Choose Housekeeping Genes'!$A$3:$W$7,H$11+3,FALSE),"")))</f>
        <v>#NUM!</v>
      </c>
      <c r="I13" s="80" t="e">
        <f ca="1">IF($A13="","",IF(VLOOKUP($A13,'Choose Housekeeping Genes'!$A$3:$W$7,I$11+3,FALSE)=0,"",IF(ISNUMBER(VLOOKUP($A13,'Choose Housekeeping Genes'!$A$3:$W$7,I$11+3,FALSE)),VLOOKUP($A13,'Choose Housekeeping Genes'!$A$3:$W$7,I$11+3,FALSE),"")))</f>
        <v>#NUM!</v>
      </c>
      <c r="J13" s="80" t="e">
        <f ca="1">IF($A13="","",IF(VLOOKUP($A13,'Choose Housekeeping Genes'!$A$3:$W$7,J$11+3,FALSE)=0,"",IF(ISNUMBER(VLOOKUP($A13,'Choose Housekeeping Genes'!$A$3:$W$7,J$11+3,FALSE)),VLOOKUP($A13,'Choose Housekeeping Genes'!$A$3:$W$7,J$11+3,FALSE),"")))</f>
        <v>#NUM!</v>
      </c>
      <c r="K13" s="80" t="e">
        <f ca="1">IF($A13="","",IF(VLOOKUP($A13,'Choose Housekeeping Genes'!$A$3:$W$7,K$11+3,FALSE)=0,"",IF(ISNUMBER(VLOOKUP($A13,'Choose Housekeeping Genes'!$A$3:$W$7,K$11+3,FALSE)),VLOOKUP($A13,'Choose Housekeeping Genes'!$A$3:$W$7,K$11+3,FALSE),"")))</f>
        <v>#NUM!</v>
      </c>
      <c r="L13" s="80" t="e">
        <f ca="1">IF($A13="","",IF(VLOOKUP($A13,'Choose Housekeeping Genes'!$A$3:$W$7,L$11+3,FALSE)=0,"",IF(ISNUMBER(VLOOKUP($A13,'Choose Housekeeping Genes'!$A$3:$W$7,L$11+3,FALSE)),VLOOKUP($A13,'Choose Housekeeping Genes'!$A$3:$W$7,L$11+3,FALSE),"")))</f>
        <v>#NUM!</v>
      </c>
      <c r="M13" s="80" t="e">
        <f ca="1">IF($A13="","",IF(VLOOKUP($A13,'Choose Housekeeping Genes'!$A$3:$W$7,M$11+3,FALSE)=0,"",IF(ISNUMBER(VLOOKUP($A13,'Choose Housekeeping Genes'!$A$3:$W$7,M$11+3,FALSE)),VLOOKUP($A13,'Choose Housekeeping Genes'!$A$3:$W$7,M$11+3,FALSE),"")))</f>
        <v>#NUM!</v>
      </c>
      <c r="N13" s="80" t="e">
        <f ca="1">IF($A13="","",IF(VLOOKUP($A13,'Choose Housekeeping Genes'!$A$3:$W$7,N$11+3,FALSE)=0,"",IF(ISNUMBER(VLOOKUP($A13,'Choose Housekeeping Genes'!$A$3:$W$7,N$11+3,FALSE)),VLOOKUP($A13,'Choose Housekeeping Genes'!$A$3:$W$7,N$11+3,FALSE),"")))</f>
        <v>#NUM!</v>
      </c>
      <c r="O13" s="80" t="e">
        <f ca="1">IF($A13="","",IF(VLOOKUP($A13,'Choose Housekeeping Genes'!$A$3:$W$7,O$11+3,FALSE)=0,"",IF(ISNUMBER(VLOOKUP($A13,'Choose Housekeeping Genes'!$A$3:$W$7,O$11+3,FALSE)),VLOOKUP($A13,'Choose Housekeeping Genes'!$A$3:$W$7,O$11+3,FALSE),"")))</f>
        <v>#NUM!</v>
      </c>
      <c r="P13" s="80" t="e">
        <f ca="1">IF($A13="","",IF(VLOOKUP($A13,'Choose Housekeeping Genes'!$A$3:$W$7,P$11+3,FALSE)=0,"",IF(ISNUMBER(VLOOKUP($A13,'Choose Housekeeping Genes'!$A$3:$W$7,P$11+3,FALSE)),VLOOKUP($A13,'Choose Housekeeping Genes'!$A$3:$W$7,P$11+3,FALSE),"")))</f>
        <v>#NUM!</v>
      </c>
      <c r="Q13" s="80" t="e">
        <f ca="1">IF($A13="","",IF(VLOOKUP($A13,'Choose Housekeeping Genes'!$A$3:$W$7,Q$11+3,FALSE)=0,"",IF(ISNUMBER(VLOOKUP($A13,'Choose Housekeeping Genes'!$A$3:$W$7,Q$11+3,FALSE)),VLOOKUP($A13,'Choose Housekeeping Genes'!$A$3:$W$7,Q$11+3,FALSE),"")))</f>
        <v>#NUM!</v>
      </c>
      <c r="R13" s="80" t="e">
        <f ca="1">IF($A13="","",IF(VLOOKUP($A13,'Choose Housekeeping Genes'!$A$3:$W$7,R$11+3,FALSE)=0,"",IF(ISNUMBER(VLOOKUP($A13,'Choose Housekeeping Genes'!$A$3:$W$7,R$11+3,FALSE)),VLOOKUP($A13,'Choose Housekeeping Genes'!$A$3:$W$7,R$11+3,FALSE),"")))</f>
        <v>#NUM!</v>
      </c>
      <c r="S13" s="80" t="e">
        <f ca="1">IF($A13="","",IF(VLOOKUP($A13,'Choose Housekeeping Genes'!$A$3:$W$7,S$11+3,FALSE)=0,"",IF(ISNUMBER(VLOOKUP($A13,'Choose Housekeeping Genes'!$A$3:$W$7,S$11+3,FALSE)),VLOOKUP($A13,'Choose Housekeeping Genes'!$A$3:$W$7,S$11+3,FALSE),"")))</f>
        <v>#NUM!</v>
      </c>
      <c r="T13" s="80" t="e">
        <f ca="1">IF($A13="","",IF(VLOOKUP($A13,'Choose Housekeeping Genes'!$A$3:$W$7,T$11+3,FALSE)=0,"",IF(ISNUMBER(VLOOKUP($A13,'Choose Housekeeping Genes'!$A$3:$W$7,T$11+3,FALSE)),VLOOKUP($A13,'Choose Housekeeping Genes'!$A$3:$W$7,T$11+3,FALSE),"")))</f>
        <v>#NUM!</v>
      </c>
      <c r="U13" s="80" t="e">
        <f ca="1">IF($A13="","",IF(VLOOKUP($A13,'Choose Housekeeping Genes'!$A$3:$W$7,U$11+3,FALSE)=0,"",IF(ISNUMBER(VLOOKUP($A13,'Choose Housekeeping Genes'!$A$3:$W$7,U$11+3,FALSE)),VLOOKUP($A13,'Choose Housekeeping Genes'!$A$3:$W$7,U$11+3,FALSE),"")))</f>
        <v>#NUM!</v>
      </c>
      <c r="V13" s="80" t="e">
        <f ca="1">IF($A13="","",IF(VLOOKUP($A13,'Choose Housekeeping Genes'!$A$3:$W$7,V$11+3,FALSE)=0,"",IF(ISNUMBER(VLOOKUP($A13,'Choose Housekeeping Genes'!$A$3:$W$7,V$11+3,FALSE)),VLOOKUP($A13,'Choose Housekeeping Genes'!$A$3:$W$7,V$11+3,FALSE),"")))</f>
        <v>#NUM!</v>
      </c>
      <c r="W13" s="80" t="e">
        <f ca="1">IF($A13="","",IF(VLOOKUP($A13,'Choose Housekeeping Genes'!$A$3:$W$7,W$11+3,FALSE)=0,"",IF(ISNUMBER(VLOOKUP($A13,'Choose Housekeeping Genes'!$A$3:$W$7,W$11+3,FALSE)),VLOOKUP($A13,'Choose Housekeeping Genes'!$A$3:$W$7,W$11+3,FALSE),"")))</f>
        <v>#NUM!</v>
      </c>
      <c r="Y13" s="121" t="e">
        <f ca="1">A13</f>
        <v>#NUM!</v>
      </c>
      <c r="Z13" s="123"/>
      <c r="AA13" s="80" t="e">
        <f ca="1">IF($A13="","",IF(VLOOKUP($A13,'Choose Housekeeping Genes'!$Y$3:$AT$7,AA$11+2,FALSE)=0,"",IF(ISNUMBER(VLOOKUP($A13,'Choose Housekeeping Genes'!$Y$3:$AT$7,AA$11+2,FALSE)),VLOOKUP($A13,'Choose Housekeeping Genes'!$Y$3:$AT$7,AA$11+2,FALSE),"")))</f>
        <v>#NUM!</v>
      </c>
      <c r="AB13" s="80" t="e">
        <f ca="1">IF($A13="","",IF(VLOOKUP($A13,'Choose Housekeeping Genes'!$Y$3:$AT$7,AB$11+2,FALSE)=0,"",IF(ISNUMBER(VLOOKUP($A13,'Choose Housekeeping Genes'!$Y$3:$AT$7,AB$11+2,FALSE)),VLOOKUP($A13,'Choose Housekeeping Genes'!$Y$3:$AT$7,AB$11+2,FALSE),"")))</f>
        <v>#NUM!</v>
      </c>
      <c r="AC13" s="80" t="e">
        <f ca="1">IF($A13="","",IF(VLOOKUP($A13,'Choose Housekeeping Genes'!$Y$3:$AT$7,AC$11+2,FALSE)=0,"",IF(ISNUMBER(VLOOKUP($A13,'Choose Housekeeping Genes'!$Y$3:$AT$7,AC$11+2,FALSE)),VLOOKUP($A13,'Choose Housekeeping Genes'!$Y$3:$AT$7,AC$11+2,FALSE),"")))</f>
        <v>#NUM!</v>
      </c>
      <c r="AD13" s="80" t="e">
        <f ca="1">IF($A13="","",IF(VLOOKUP($A13,'Choose Housekeeping Genes'!$Y$3:$AT$7,AD$11+2,FALSE)=0,"",IF(ISNUMBER(VLOOKUP($A13,'Choose Housekeeping Genes'!$Y$3:$AT$7,AD$11+2,FALSE)),VLOOKUP($A13,'Choose Housekeeping Genes'!$Y$3:$AT$7,AD$11+2,FALSE),"")))</f>
        <v>#NUM!</v>
      </c>
      <c r="AE13" s="80" t="e">
        <f ca="1">IF($A13="","",IF(VLOOKUP($A13,'Choose Housekeeping Genes'!$Y$3:$AT$7,AE$11+2,FALSE)=0,"",IF(ISNUMBER(VLOOKUP($A13,'Choose Housekeeping Genes'!$Y$3:$AT$7,AE$11+2,FALSE)),VLOOKUP($A13,'Choose Housekeeping Genes'!$Y$3:$AT$7,AE$11+2,FALSE),"")))</f>
        <v>#NUM!</v>
      </c>
      <c r="AF13" s="80" t="e">
        <f ca="1">IF($A13="","",IF(VLOOKUP($A13,'Choose Housekeeping Genes'!$Y$3:$AT$7,AF$11+2,FALSE)=0,"",IF(ISNUMBER(VLOOKUP($A13,'Choose Housekeeping Genes'!$Y$3:$AT$7,AF$11+2,FALSE)),VLOOKUP($A13,'Choose Housekeeping Genes'!$Y$3:$AT$7,AF$11+2,FALSE),"")))</f>
        <v>#NUM!</v>
      </c>
      <c r="AG13" s="80" t="e">
        <f ca="1">IF($A13="","",IF(VLOOKUP($A13,'Choose Housekeeping Genes'!$Y$3:$AT$7,AG$11+2,FALSE)=0,"",IF(ISNUMBER(VLOOKUP($A13,'Choose Housekeeping Genes'!$Y$3:$AT$7,AG$11+2,FALSE)),VLOOKUP($A13,'Choose Housekeeping Genes'!$Y$3:$AT$7,AG$11+2,FALSE),"")))</f>
        <v>#NUM!</v>
      </c>
      <c r="AH13" s="80" t="e">
        <f ca="1">IF($A13="","",IF(VLOOKUP($A13,'Choose Housekeeping Genes'!$Y$3:$AT$7,AH$11+2,FALSE)=0,"",IF(ISNUMBER(VLOOKUP($A13,'Choose Housekeeping Genes'!$Y$3:$AT$7,AH$11+2,FALSE)),VLOOKUP($A13,'Choose Housekeeping Genes'!$Y$3:$AT$7,AH$11+2,FALSE),"")))</f>
        <v>#NUM!</v>
      </c>
      <c r="AI13" s="80" t="e">
        <f ca="1">IF($A13="","",IF(VLOOKUP($A13,'Choose Housekeeping Genes'!$Y$3:$AT$7,AI$11+2,FALSE)=0,"",IF(ISNUMBER(VLOOKUP($A13,'Choose Housekeeping Genes'!$Y$3:$AT$7,AI$11+2,FALSE)),VLOOKUP($A13,'Choose Housekeeping Genes'!$Y$3:$AT$7,AI$11+2,FALSE),"")))</f>
        <v>#NUM!</v>
      </c>
      <c r="AJ13" s="80" t="e">
        <f ca="1">IF($A13="","",IF(VLOOKUP($A13,'Choose Housekeeping Genes'!$Y$3:$AT$7,AJ$11+2,FALSE)=0,"",IF(ISNUMBER(VLOOKUP($A13,'Choose Housekeeping Genes'!$Y$3:$AT$7,AJ$11+2,FALSE)),VLOOKUP($A13,'Choose Housekeeping Genes'!$Y$3:$AT$7,AJ$11+2,FALSE),"")))</f>
        <v>#NUM!</v>
      </c>
      <c r="AK13" s="80" t="e">
        <f ca="1">IF($A13="","",IF(VLOOKUP($A13,'Choose Housekeeping Genes'!$Y$3:$AT$7,AK$11+2,FALSE)=0,"",IF(ISNUMBER(VLOOKUP($A13,'Choose Housekeeping Genes'!$Y$3:$AT$7,AK$11+2,FALSE)),VLOOKUP($A13,'Choose Housekeeping Genes'!$Y$3:$AT$7,AK$11+2,FALSE),"")))</f>
        <v>#NUM!</v>
      </c>
      <c r="AL13" s="80" t="e">
        <f ca="1">IF($A13="","",IF(VLOOKUP($A13,'Choose Housekeeping Genes'!$Y$3:$AT$7,AL$11+2,FALSE)=0,"",IF(ISNUMBER(VLOOKUP($A13,'Choose Housekeeping Genes'!$Y$3:$AT$7,AL$11+2,FALSE)),VLOOKUP($A13,'Choose Housekeeping Genes'!$Y$3:$AT$7,AL$11+2,FALSE),"")))</f>
        <v>#NUM!</v>
      </c>
      <c r="AM13" s="80" t="e">
        <f ca="1">IF($A13="","",IF(VLOOKUP($A13,'Choose Housekeeping Genes'!$Y$3:$AT$7,AM$11+2,FALSE)=0,"",IF(ISNUMBER(VLOOKUP($A13,'Choose Housekeeping Genes'!$Y$3:$AT$7,AM$11+2,FALSE)),VLOOKUP($A13,'Choose Housekeeping Genes'!$Y$3:$AT$7,AM$11+2,FALSE),"")))</f>
        <v>#NUM!</v>
      </c>
      <c r="AN13" s="80" t="e">
        <f ca="1">IF($A13="","",IF(VLOOKUP($A13,'Choose Housekeeping Genes'!$Y$3:$AT$7,AN$11+2,FALSE)=0,"",IF(ISNUMBER(VLOOKUP($A13,'Choose Housekeeping Genes'!$Y$3:$AT$7,AN$11+2,FALSE)),VLOOKUP($A13,'Choose Housekeeping Genes'!$Y$3:$AT$7,AN$11+2,FALSE),"")))</f>
        <v>#NUM!</v>
      </c>
      <c r="AO13" s="80" t="e">
        <f ca="1">IF($A13="","",IF(VLOOKUP($A13,'Choose Housekeeping Genes'!$Y$3:$AT$7,AO$11+2,FALSE)=0,"",IF(ISNUMBER(VLOOKUP($A13,'Choose Housekeeping Genes'!$Y$3:$AT$7,AO$11+2,FALSE)),VLOOKUP($A13,'Choose Housekeeping Genes'!$Y$3:$AT$7,AO$11+2,FALSE),"")))</f>
        <v>#NUM!</v>
      </c>
      <c r="AP13" s="80" t="e">
        <f ca="1">IF($A13="","",IF(VLOOKUP($A13,'Choose Housekeeping Genes'!$Y$3:$AT$7,AP$11+2,FALSE)=0,"",IF(ISNUMBER(VLOOKUP($A13,'Choose Housekeeping Genes'!$Y$3:$AT$7,AP$11+2,FALSE)),VLOOKUP($A13,'Choose Housekeeping Genes'!$Y$3:$AT$7,AP$11+2,FALSE),"")))</f>
        <v>#NUM!</v>
      </c>
      <c r="AQ13" s="80" t="e">
        <f ca="1">IF($A13="","",IF(VLOOKUP($A13,'Choose Housekeeping Genes'!$Y$3:$AT$7,AQ$11+2,FALSE)=0,"",IF(ISNUMBER(VLOOKUP($A13,'Choose Housekeeping Genes'!$Y$3:$AT$7,AQ$11+2,FALSE)),VLOOKUP($A13,'Choose Housekeeping Genes'!$Y$3:$AT$7,AQ$11+2,FALSE),"")))</f>
        <v>#NUM!</v>
      </c>
      <c r="AR13" s="80" t="e">
        <f ca="1">IF($A13="","",IF(VLOOKUP($A13,'Choose Housekeeping Genes'!$Y$3:$AT$7,AR$11+2,FALSE)=0,"",IF(ISNUMBER(VLOOKUP($A13,'Choose Housekeeping Genes'!$Y$3:$AT$7,AR$11+2,FALSE)),VLOOKUP($A13,'Choose Housekeeping Genes'!$Y$3:$AT$7,AR$11+2,FALSE),"")))</f>
        <v>#NUM!</v>
      </c>
      <c r="AS13" s="80" t="e">
        <f ca="1">IF($A13="","",IF(VLOOKUP($A13,'Choose Housekeeping Genes'!$Y$3:$AT$7,AS$11+2,FALSE)=0,"",IF(ISNUMBER(VLOOKUP($A13,'Choose Housekeeping Genes'!$Y$3:$AT$7,AS$11+2,FALSE)),VLOOKUP($A13,'Choose Housekeeping Genes'!$Y$3:$AT$7,AS$11+2,FALSE),"")))</f>
        <v>#NUM!</v>
      </c>
      <c r="AT13" s="80" t="e">
        <f ca="1">IF($A13="","",IF(VLOOKUP($A13,'Choose Housekeeping Genes'!$Y$3:$AT$7,AT$11+2,FALSE)=0,"",IF(ISNUMBER(VLOOKUP($A13,'Choose Housekeeping Genes'!$Y$3:$AT$7,AT$11+2,FALSE)),VLOOKUP($A13,'Choose Housekeeping Genes'!$Y$3:$AT$7,AT$11+2,FALSE),"")))</f>
        <v>#NUM!</v>
      </c>
    </row>
    <row r="14" spans="1:54" ht="12.75" customHeight="1" x14ac:dyDescent="0.2">
      <c r="A14" s="81" t="e">
        <f t="array" aca="1" ref="A14" ca="1">INDIRECT("AW"&amp;MIN(IF(BB$3:BB$7=LARGE($BB$3:$BB$7,1),ROW($AW$3:$AW$7),"")))</f>
        <v>#NUM!</v>
      </c>
      <c r="B14" s="60"/>
      <c r="C14" s="113"/>
      <c r="D14" s="80" t="e">
        <f ca="1">IF($A14="","",IF(VLOOKUP($A14,'Choose Housekeeping Genes'!$A$3:$W$7,D$11+3,FALSE)=0,"",IF(ISNUMBER(VLOOKUP($A14,'Choose Housekeeping Genes'!$A$3:$W$7,D$11+3,FALSE)),VLOOKUP($A14,'Choose Housekeeping Genes'!$A$3:$W$7,D$11+3,FALSE),"")))</f>
        <v>#NUM!</v>
      </c>
      <c r="E14" s="80" t="e">
        <f ca="1">IF($A14="","",IF(VLOOKUP($A14,'Choose Housekeeping Genes'!$A$3:$W$7,E$11+3,FALSE)=0,"",IF(ISNUMBER(VLOOKUP($A14,'Choose Housekeeping Genes'!$A$3:$W$7,E$11+3,FALSE)),VLOOKUP($A14,'Choose Housekeeping Genes'!$A$3:$W$7,E$11+3,FALSE),"")))</f>
        <v>#NUM!</v>
      </c>
      <c r="F14" s="80" t="e">
        <f ca="1">IF($A14="","",IF(VLOOKUP($A14,'Choose Housekeeping Genes'!$A$3:$W$7,F$11+3,FALSE)=0,"",IF(ISNUMBER(VLOOKUP($A14,'Choose Housekeeping Genes'!$A$3:$W$7,F$11+3,FALSE)),VLOOKUP($A14,'Choose Housekeeping Genes'!$A$3:$W$7,F$11+3,FALSE),"")))</f>
        <v>#NUM!</v>
      </c>
      <c r="G14" s="80" t="e">
        <f ca="1">IF($A14="","",IF(VLOOKUP($A14,'Choose Housekeeping Genes'!$A$3:$W$7,G$11+3,FALSE)=0,"",IF(ISNUMBER(VLOOKUP($A14,'Choose Housekeeping Genes'!$A$3:$W$7,G$11+3,FALSE)),VLOOKUP($A14,'Choose Housekeeping Genes'!$A$3:$W$7,G$11+3,FALSE),"")))</f>
        <v>#NUM!</v>
      </c>
      <c r="H14" s="80" t="e">
        <f ca="1">IF($A14="","",IF(VLOOKUP($A14,'Choose Housekeeping Genes'!$A$3:$W$7,H$11+3,FALSE)=0,"",IF(ISNUMBER(VLOOKUP($A14,'Choose Housekeeping Genes'!$A$3:$W$7,H$11+3,FALSE)),VLOOKUP($A14,'Choose Housekeeping Genes'!$A$3:$W$7,H$11+3,FALSE),"")))</f>
        <v>#NUM!</v>
      </c>
      <c r="I14" s="80" t="e">
        <f ca="1">IF($A14="","",IF(VLOOKUP($A14,'Choose Housekeeping Genes'!$A$3:$W$7,I$11+3,FALSE)=0,"",IF(ISNUMBER(VLOOKUP($A14,'Choose Housekeeping Genes'!$A$3:$W$7,I$11+3,FALSE)),VLOOKUP($A14,'Choose Housekeeping Genes'!$A$3:$W$7,I$11+3,FALSE),"")))</f>
        <v>#NUM!</v>
      </c>
      <c r="J14" s="80" t="e">
        <f ca="1">IF($A14="","",IF(VLOOKUP($A14,'Choose Housekeeping Genes'!$A$3:$W$7,J$11+3,FALSE)=0,"",IF(ISNUMBER(VLOOKUP($A14,'Choose Housekeeping Genes'!$A$3:$W$7,J$11+3,FALSE)),VLOOKUP($A14,'Choose Housekeeping Genes'!$A$3:$W$7,J$11+3,FALSE),"")))</f>
        <v>#NUM!</v>
      </c>
      <c r="K14" s="80" t="e">
        <f ca="1">IF($A14="","",IF(VLOOKUP($A14,'Choose Housekeeping Genes'!$A$3:$W$7,K$11+3,FALSE)=0,"",IF(ISNUMBER(VLOOKUP($A14,'Choose Housekeeping Genes'!$A$3:$W$7,K$11+3,FALSE)),VLOOKUP($A14,'Choose Housekeeping Genes'!$A$3:$W$7,K$11+3,FALSE),"")))</f>
        <v>#NUM!</v>
      </c>
      <c r="L14" s="80" t="e">
        <f ca="1">IF($A14="","",IF(VLOOKUP($A14,'Choose Housekeeping Genes'!$A$3:$W$7,L$11+3,FALSE)=0,"",IF(ISNUMBER(VLOOKUP($A14,'Choose Housekeeping Genes'!$A$3:$W$7,L$11+3,FALSE)),VLOOKUP($A14,'Choose Housekeeping Genes'!$A$3:$W$7,L$11+3,FALSE),"")))</f>
        <v>#NUM!</v>
      </c>
      <c r="M14" s="80" t="e">
        <f ca="1">IF($A14="","",IF(VLOOKUP($A14,'Choose Housekeeping Genes'!$A$3:$W$7,M$11+3,FALSE)=0,"",IF(ISNUMBER(VLOOKUP($A14,'Choose Housekeeping Genes'!$A$3:$W$7,M$11+3,FALSE)),VLOOKUP($A14,'Choose Housekeeping Genes'!$A$3:$W$7,M$11+3,FALSE),"")))</f>
        <v>#NUM!</v>
      </c>
      <c r="N14" s="80" t="e">
        <f ca="1">IF($A14="","",IF(VLOOKUP($A14,'Choose Housekeeping Genes'!$A$3:$W$7,N$11+3,FALSE)=0,"",IF(ISNUMBER(VLOOKUP($A14,'Choose Housekeeping Genes'!$A$3:$W$7,N$11+3,FALSE)),VLOOKUP($A14,'Choose Housekeeping Genes'!$A$3:$W$7,N$11+3,FALSE),"")))</f>
        <v>#NUM!</v>
      </c>
      <c r="O14" s="80" t="e">
        <f ca="1">IF($A14="","",IF(VLOOKUP($A14,'Choose Housekeeping Genes'!$A$3:$W$7,O$11+3,FALSE)=0,"",IF(ISNUMBER(VLOOKUP($A14,'Choose Housekeeping Genes'!$A$3:$W$7,O$11+3,FALSE)),VLOOKUP($A14,'Choose Housekeeping Genes'!$A$3:$W$7,O$11+3,FALSE),"")))</f>
        <v>#NUM!</v>
      </c>
      <c r="P14" s="80" t="e">
        <f ca="1">IF($A14="","",IF(VLOOKUP($A14,'Choose Housekeeping Genes'!$A$3:$W$7,P$11+3,FALSE)=0,"",IF(ISNUMBER(VLOOKUP($A14,'Choose Housekeeping Genes'!$A$3:$W$7,P$11+3,FALSE)),VLOOKUP($A14,'Choose Housekeeping Genes'!$A$3:$W$7,P$11+3,FALSE),"")))</f>
        <v>#NUM!</v>
      </c>
      <c r="Q14" s="80" t="e">
        <f ca="1">IF($A14="","",IF(VLOOKUP($A14,'Choose Housekeeping Genes'!$A$3:$W$7,Q$11+3,FALSE)=0,"",IF(ISNUMBER(VLOOKUP($A14,'Choose Housekeeping Genes'!$A$3:$W$7,Q$11+3,FALSE)),VLOOKUP($A14,'Choose Housekeeping Genes'!$A$3:$W$7,Q$11+3,FALSE),"")))</f>
        <v>#NUM!</v>
      </c>
      <c r="R14" s="80" t="e">
        <f ca="1">IF($A14="","",IF(VLOOKUP($A14,'Choose Housekeeping Genes'!$A$3:$W$7,R$11+3,FALSE)=0,"",IF(ISNUMBER(VLOOKUP($A14,'Choose Housekeeping Genes'!$A$3:$W$7,R$11+3,FALSE)),VLOOKUP($A14,'Choose Housekeeping Genes'!$A$3:$W$7,R$11+3,FALSE),"")))</f>
        <v>#NUM!</v>
      </c>
      <c r="S14" s="80" t="e">
        <f ca="1">IF($A14="","",IF(VLOOKUP($A14,'Choose Housekeeping Genes'!$A$3:$W$7,S$11+3,FALSE)=0,"",IF(ISNUMBER(VLOOKUP($A14,'Choose Housekeeping Genes'!$A$3:$W$7,S$11+3,FALSE)),VLOOKUP($A14,'Choose Housekeeping Genes'!$A$3:$W$7,S$11+3,FALSE),"")))</f>
        <v>#NUM!</v>
      </c>
      <c r="T14" s="80" t="e">
        <f ca="1">IF($A14="","",IF(VLOOKUP($A14,'Choose Housekeeping Genes'!$A$3:$W$7,T$11+3,FALSE)=0,"",IF(ISNUMBER(VLOOKUP($A14,'Choose Housekeeping Genes'!$A$3:$W$7,T$11+3,FALSE)),VLOOKUP($A14,'Choose Housekeeping Genes'!$A$3:$W$7,T$11+3,FALSE),"")))</f>
        <v>#NUM!</v>
      </c>
      <c r="U14" s="80" t="e">
        <f ca="1">IF($A14="","",IF(VLOOKUP($A14,'Choose Housekeeping Genes'!$A$3:$W$7,U$11+3,FALSE)=0,"",IF(ISNUMBER(VLOOKUP($A14,'Choose Housekeeping Genes'!$A$3:$W$7,U$11+3,FALSE)),VLOOKUP($A14,'Choose Housekeeping Genes'!$A$3:$W$7,U$11+3,FALSE),"")))</f>
        <v>#NUM!</v>
      </c>
      <c r="V14" s="80" t="e">
        <f ca="1">IF($A14="","",IF(VLOOKUP($A14,'Choose Housekeeping Genes'!$A$3:$W$7,V$11+3,FALSE)=0,"",IF(ISNUMBER(VLOOKUP($A14,'Choose Housekeeping Genes'!$A$3:$W$7,V$11+3,FALSE)),VLOOKUP($A14,'Choose Housekeeping Genes'!$A$3:$W$7,V$11+3,FALSE),"")))</f>
        <v>#NUM!</v>
      </c>
      <c r="W14" s="80" t="e">
        <f ca="1">IF($A14="","",IF(VLOOKUP($A14,'Choose Housekeeping Genes'!$A$3:$W$7,W$11+3,FALSE)=0,"",IF(ISNUMBER(VLOOKUP($A14,'Choose Housekeeping Genes'!$A$3:$W$7,W$11+3,FALSE)),VLOOKUP($A14,'Choose Housekeeping Genes'!$A$3:$W$7,W$11+3,FALSE),"")))</f>
        <v>#NUM!</v>
      </c>
      <c r="Y14" s="121" t="e">
        <f ca="1">A14</f>
        <v>#NUM!</v>
      </c>
      <c r="Z14" s="123"/>
      <c r="AA14" s="80" t="e">
        <f ca="1">IF($A14="","",IF(VLOOKUP($A14,'Choose Housekeeping Genes'!$Y$3:$AT$7,AA$11+2,FALSE)=0,"",IF(ISNUMBER(VLOOKUP($A14,'Choose Housekeeping Genes'!$Y$3:$AT$7,AA$11+2,FALSE)),VLOOKUP($A14,'Choose Housekeeping Genes'!$Y$3:$AT$7,AA$11+2,FALSE),"")))</f>
        <v>#NUM!</v>
      </c>
      <c r="AB14" s="80" t="e">
        <f ca="1">IF($A14="","",IF(VLOOKUP($A14,'Choose Housekeeping Genes'!$Y$3:$AT$7,AB$11+2,FALSE)=0,"",IF(ISNUMBER(VLOOKUP($A14,'Choose Housekeeping Genes'!$Y$3:$AT$7,AB$11+2,FALSE)),VLOOKUP($A14,'Choose Housekeeping Genes'!$Y$3:$AT$7,AB$11+2,FALSE),"")))</f>
        <v>#NUM!</v>
      </c>
      <c r="AC14" s="80" t="e">
        <f ca="1">IF($A14="","",IF(VLOOKUP($A14,'Choose Housekeeping Genes'!$Y$3:$AT$7,AC$11+2,FALSE)=0,"",IF(ISNUMBER(VLOOKUP($A14,'Choose Housekeeping Genes'!$Y$3:$AT$7,AC$11+2,FALSE)),VLOOKUP($A14,'Choose Housekeeping Genes'!$Y$3:$AT$7,AC$11+2,FALSE),"")))</f>
        <v>#NUM!</v>
      </c>
      <c r="AD14" s="80" t="e">
        <f ca="1">IF($A14="","",IF(VLOOKUP($A14,'Choose Housekeeping Genes'!$Y$3:$AT$7,AD$11+2,FALSE)=0,"",IF(ISNUMBER(VLOOKUP($A14,'Choose Housekeeping Genes'!$Y$3:$AT$7,AD$11+2,FALSE)),VLOOKUP($A14,'Choose Housekeeping Genes'!$Y$3:$AT$7,AD$11+2,FALSE),"")))</f>
        <v>#NUM!</v>
      </c>
      <c r="AE14" s="80" t="e">
        <f ca="1">IF($A14="","",IF(VLOOKUP($A14,'Choose Housekeeping Genes'!$Y$3:$AT$7,AE$11+2,FALSE)=0,"",IF(ISNUMBER(VLOOKUP($A14,'Choose Housekeeping Genes'!$Y$3:$AT$7,AE$11+2,FALSE)),VLOOKUP($A14,'Choose Housekeeping Genes'!$Y$3:$AT$7,AE$11+2,FALSE),"")))</f>
        <v>#NUM!</v>
      </c>
      <c r="AF14" s="80" t="e">
        <f ca="1">IF($A14="","",IF(VLOOKUP($A14,'Choose Housekeeping Genes'!$Y$3:$AT$7,AF$11+2,FALSE)=0,"",IF(ISNUMBER(VLOOKUP($A14,'Choose Housekeeping Genes'!$Y$3:$AT$7,AF$11+2,FALSE)),VLOOKUP($A14,'Choose Housekeeping Genes'!$Y$3:$AT$7,AF$11+2,FALSE),"")))</f>
        <v>#NUM!</v>
      </c>
      <c r="AG14" s="80" t="e">
        <f ca="1">IF($A14="","",IF(VLOOKUP($A14,'Choose Housekeeping Genes'!$Y$3:$AT$7,AG$11+2,FALSE)=0,"",IF(ISNUMBER(VLOOKUP($A14,'Choose Housekeeping Genes'!$Y$3:$AT$7,AG$11+2,FALSE)),VLOOKUP($A14,'Choose Housekeeping Genes'!$Y$3:$AT$7,AG$11+2,FALSE),"")))</f>
        <v>#NUM!</v>
      </c>
      <c r="AH14" s="80" t="e">
        <f ca="1">IF($A14="","",IF(VLOOKUP($A14,'Choose Housekeeping Genes'!$Y$3:$AT$7,AH$11+2,FALSE)=0,"",IF(ISNUMBER(VLOOKUP($A14,'Choose Housekeeping Genes'!$Y$3:$AT$7,AH$11+2,FALSE)),VLOOKUP($A14,'Choose Housekeeping Genes'!$Y$3:$AT$7,AH$11+2,FALSE),"")))</f>
        <v>#NUM!</v>
      </c>
      <c r="AI14" s="80" t="e">
        <f ca="1">IF($A14="","",IF(VLOOKUP($A14,'Choose Housekeeping Genes'!$Y$3:$AT$7,AI$11+2,FALSE)=0,"",IF(ISNUMBER(VLOOKUP($A14,'Choose Housekeeping Genes'!$Y$3:$AT$7,AI$11+2,FALSE)),VLOOKUP($A14,'Choose Housekeeping Genes'!$Y$3:$AT$7,AI$11+2,FALSE),"")))</f>
        <v>#NUM!</v>
      </c>
      <c r="AJ14" s="80" t="e">
        <f ca="1">IF($A14="","",IF(VLOOKUP($A14,'Choose Housekeeping Genes'!$Y$3:$AT$7,AJ$11+2,FALSE)=0,"",IF(ISNUMBER(VLOOKUP($A14,'Choose Housekeeping Genes'!$Y$3:$AT$7,AJ$11+2,FALSE)),VLOOKUP($A14,'Choose Housekeeping Genes'!$Y$3:$AT$7,AJ$11+2,FALSE),"")))</f>
        <v>#NUM!</v>
      </c>
      <c r="AK14" s="80" t="e">
        <f ca="1">IF($A14="","",IF(VLOOKUP($A14,'Choose Housekeeping Genes'!$Y$3:$AT$7,AK$11+2,FALSE)=0,"",IF(ISNUMBER(VLOOKUP($A14,'Choose Housekeeping Genes'!$Y$3:$AT$7,AK$11+2,FALSE)),VLOOKUP($A14,'Choose Housekeeping Genes'!$Y$3:$AT$7,AK$11+2,FALSE),"")))</f>
        <v>#NUM!</v>
      </c>
      <c r="AL14" s="80" t="e">
        <f ca="1">IF($A14="","",IF(VLOOKUP($A14,'Choose Housekeeping Genes'!$Y$3:$AT$7,AL$11+2,FALSE)=0,"",IF(ISNUMBER(VLOOKUP($A14,'Choose Housekeeping Genes'!$Y$3:$AT$7,AL$11+2,FALSE)),VLOOKUP($A14,'Choose Housekeeping Genes'!$Y$3:$AT$7,AL$11+2,FALSE),"")))</f>
        <v>#NUM!</v>
      </c>
      <c r="AM14" s="80" t="e">
        <f ca="1">IF($A14="","",IF(VLOOKUP($A14,'Choose Housekeeping Genes'!$Y$3:$AT$7,AM$11+2,FALSE)=0,"",IF(ISNUMBER(VLOOKUP($A14,'Choose Housekeeping Genes'!$Y$3:$AT$7,AM$11+2,FALSE)),VLOOKUP($A14,'Choose Housekeeping Genes'!$Y$3:$AT$7,AM$11+2,FALSE),"")))</f>
        <v>#NUM!</v>
      </c>
      <c r="AN14" s="80" t="e">
        <f ca="1">IF($A14="","",IF(VLOOKUP($A14,'Choose Housekeeping Genes'!$Y$3:$AT$7,AN$11+2,FALSE)=0,"",IF(ISNUMBER(VLOOKUP($A14,'Choose Housekeeping Genes'!$Y$3:$AT$7,AN$11+2,FALSE)),VLOOKUP($A14,'Choose Housekeeping Genes'!$Y$3:$AT$7,AN$11+2,FALSE),"")))</f>
        <v>#NUM!</v>
      </c>
      <c r="AO14" s="80" t="e">
        <f ca="1">IF($A14="","",IF(VLOOKUP($A14,'Choose Housekeeping Genes'!$Y$3:$AT$7,AO$11+2,FALSE)=0,"",IF(ISNUMBER(VLOOKUP($A14,'Choose Housekeeping Genes'!$Y$3:$AT$7,AO$11+2,FALSE)),VLOOKUP($A14,'Choose Housekeeping Genes'!$Y$3:$AT$7,AO$11+2,FALSE),"")))</f>
        <v>#NUM!</v>
      </c>
      <c r="AP14" s="80" t="e">
        <f ca="1">IF($A14="","",IF(VLOOKUP($A14,'Choose Housekeeping Genes'!$Y$3:$AT$7,AP$11+2,FALSE)=0,"",IF(ISNUMBER(VLOOKUP($A14,'Choose Housekeeping Genes'!$Y$3:$AT$7,AP$11+2,FALSE)),VLOOKUP($A14,'Choose Housekeeping Genes'!$Y$3:$AT$7,AP$11+2,FALSE),"")))</f>
        <v>#NUM!</v>
      </c>
      <c r="AQ14" s="80" t="e">
        <f ca="1">IF($A14="","",IF(VLOOKUP($A14,'Choose Housekeeping Genes'!$Y$3:$AT$7,AQ$11+2,FALSE)=0,"",IF(ISNUMBER(VLOOKUP($A14,'Choose Housekeeping Genes'!$Y$3:$AT$7,AQ$11+2,FALSE)),VLOOKUP($A14,'Choose Housekeeping Genes'!$Y$3:$AT$7,AQ$11+2,FALSE),"")))</f>
        <v>#NUM!</v>
      </c>
      <c r="AR14" s="80" t="e">
        <f ca="1">IF($A14="","",IF(VLOOKUP($A14,'Choose Housekeeping Genes'!$Y$3:$AT$7,AR$11+2,FALSE)=0,"",IF(ISNUMBER(VLOOKUP($A14,'Choose Housekeeping Genes'!$Y$3:$AT$7,AR$11+2,FALSE)),VLOOKUP($A14,'Choose Housekeeping Genes'!$Y$3:$AT$7,AR$11+2,FALSE),"")))</f>
        <v>#NUM!</v>
      </c>
      <c r="AS14" s="80" t="e">
        <f ca="1">IF($A14="","",IF(VLOOKUP($A14,'Choose Housekeeping Genes'!$Y$3:$AT$7,AS$11+2,FALSE)=0,"",IF(ISNUMBER(VLOOKUP($A14,'Choose Housekeeping Genes'!$Y$3:$AT$7,AS$11+2,FALSE)),VLOOKUP($A14,'Choose Housekeeping Genes'!$Y$3:$AT$7,AS$11+2,FALSE),"")))</f>
        <v>#NUM!</v>
      </c>
      <c r="AT14" s="80" t="e">
        <f ca="1">IF($A14="","",IF(VLOOKUP($A14,'Choose Housekeeping Genes'!$Y$3:$AT$7,AT$11+2,FALSE)=0,"",IF(ISNUMBER(VLOOKUP($A14,'Choose Housekeeping Genes'!$Y$3:$AT$7,AT$11+2,FALSE)),VLOOKUP($A14,'Choose Housekeeping Genes'!$Y$3:$AT$7,AT$11+2,FALSE),"")))</f>
        <v>#NUM!</v>
      </c>
    </row>
    <row r="15" spans="1:54" ht="12.75" customHeight="1" x14ac:dyDescent="0.2">
      <c r="A15" s="82" t="s">
        <v>103</v>
      </c>
      <c r="B15" s="83"/>
      <c r="C15" s="115"/>
      <c r="D15" s="26" t="str">
        <f t="shared" ref="D15:W15" ca="1" si="5">IF(ISERROR(AVERAGE(D12:D14)),"",AVERAGE(D12:D14))</f>
        <v/>
      </c>
      <c r="E15" s="26" t="str">
        <f t="shared" ca="1" si="5"/>
        <v/>
      </c>
      <c r="F15" s="26" t="str">
        <f t="shared" ca="1" si="5"/>
        <v/>
      </c>
      <c r="G15" s="26" t="str">
        <f t="shared" ca="1" si="5"/>
        <v/>
      </c>
      <c r="H15" s="26" t="str">
        <f t="shared" ca="1" si="5"/>
        <v/>
      </c>
      <c r="I15" s="26" t="str">
        <f t="shared" ca="1" si="5"/>
        <v/>
      </c>
      <c r="J15" s="26" t="str">
        <f t="shared" ca="1" si="5"/>
        <v/>
      </c>
      <c r="K15" s="26" t="str">
        <f t="shared" ca="1" si="5"/>
        <v/>
      </c>
      <c r="L15" s="26" t="str">
        <f t="shared" ca="1" si="5"/>
        <v/>
      </c>
      <c r="M15" s="26" t="str">
        <f t="shared" ca="1" si="5"/>
        <v/>
      </c>
      <c r="N15" s="26" t="str">
        <f t="shared" ca="1" si="5"/>
        <v/>
      </c>
      <c r="O15" s="26" t="str">
        <f t="shared" ca="1" si="5"/>
        <v/>
      </c>
      <c r="P15" s="26" t="str">
        <f t="shared" ca="1" si="5"/>
        <v/>
      </c>
      <c r="Q15" s="26" t="str">
        <f t="shared" ca="1" si="5"/>
        <v/>
      </c>
      <c r="R15" s="26" t="str">
        <f t="shared" ca="1" si="5"/>
        <v/>
      </c>
      <c r="S15" s="26" t="str">
        <f t="shared" ca="1" si="5"/>
        <v/>
      </c>
      <c r="T15" s="26" t="str">
        <f t="shared" ca="1" si="5"/>
        <v/>
      </c>
      <c r="U15" s="26" t="str">
        <f t="shared" ca="1" si="5"/>
        <v/>
      </c>
      <c r="V15" s="26" t="str">
        <f t="shared" ca="1" si="5"/>
        <v/>
      </c>
      <c r="W15" s="26" t="str">
        <f t="shared" ca="1" si="5"/>
        <v/>
      </c>
      <c r="Y15" s="124" t="s">
        <v>103</v>
      </c>
      <c r="Z15" s="125"/>
      <c r="AA15" s="127" t="str">
        <f t="shared" ref="AA15:AT15" ca="1" si="6">IF(ISERROR(AVERAGE(AA12:AA14)),"",AVERAGE(AA12:AA14))</f>
        <v/>
      </c>
      <c r="AB15" s="127" t="str">
        <f t="shared" ca="1" si="6"/>
        <v/>
      </c>
      <c r="AC15" s="127" t="str">
        <f t="shared" ca="1" si="6"/>
        <v/>
      </c>
      <c r="AD15" s="127" t="str">
        <f t="shared" ca="1" si="6"/>
        <v/>
      </c>
      <c r="AE15" s="127" t="str">
        <f t="shared" ca="1" si="6"/>
        <v/>
      </c>
      <c r="AF15" s="127" t="str">
        <f t="shared" ca="1" si="6"/>
        <v/>
      </c>
      <c r="AG15" s="127" t="str">
        <f t="shared" ca="1" si="6"/>
        <v/>
      </c>
      <c r="AH15" s="127" t="str">
        <f t="shared" ca="1" si="6"/>
        <v/>
      </c>
      <c r="AI15" s="127" t="str">
        <f t="shared" ca="1" si="6"/>
        <v/>
      </c>
      <c r="AJ15" s="127" t="str">
        <f t="shared" ca="1" si="6"/>
        <v/>
      </c>
      <c r="AK15" s="127" t="str">
        <f t="shared" ca="1" si="6"/>
        <v/>
      </c>
      <c r="AL15" s="127" t="str">
        <f t="shared" ca="1" si="6"/>
        <v/>
      </c>
      <c r="AM15" s="127" t="str">
        <f t="shared" ca="1" si="6"/>
        <v/>
      </c>
      <c r="AN15" s="127" t="str">
        <f t="shared" ca="1" si="6"/>
        <v/>
      </c>
      <c r="AO15" s="127" t="str">
        <f t="shared" ca="1" si="6"/>
        <v/>
      </c>
      <c r="AP15" s="127" t="str">
        <f t="shared" ca="1" si="6"/>
        <v/>
      </c>
      <c r="AQ15" s="127" t="str">
        <f t="shared" ca="1" si="6"/>
        <v/>
      </c>
      <c r="AR15" s="127" t="str">
        <f t="shared" ca="1" si="6"/>
        <v/>
      </c>
      <c r="AS15" s="127" t="str">
        <f t="shared" ca="1" si="6"/>
        <v/>
      </c>
      <c r="AT15" s="127" t="str">
        <f t="shared" ca="1" si="6"/>
        <v/>
      </c>
    </row>
    <row r="16" spans="1:54" ht="12.75" customHeight="1" x14ac:dyDescent="0.2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</row>
    <row r="17" spans="1:46" ht="13.5" customHeight="1" x14ac:dyDescent="0.2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</row>
    <row r="18" spans="1:46" ht="13.5" customHeight="1" x14ac:dyDescent="0.2">
      <c r="A18" s="224" t="s">
        <v>98</v>
      </c>
      <c r="B18" s="85"/>
      <c r="C18" s="218" t="s">
        <v>101</v>
      </c>
      <c r="D18" s="206" t="s">
        <v>102</v>
      </c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7"/>
      <c r="Y18" s="226" t="s">
        <v>98</v>
      </c>
      <c r="Z18" s="220" t="s">
        <v>101</v>
      </c>
      <c r="AA18" s="214" t="s">
        <v>120</v>
      </c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5"/>
    </row>
    <row r="19" spans="1:46" ht="16.5" customHeight="1" x14ac:dyDescent="0.2">
      <c r="A19" s="225"/>
      <c r="B19" s="66"/>
      <c r="C19" s="219"/>
      <c r="D19" s="77">
        <v>1</v>
      </c>
      <c r="E19" s="77">
        <v>2</v>
      </c>
      <c r="F19" s="77">
        <v>3</v>
      </c>
      <c r="G19" s="77">
        <v>4</v>
      </c>
      <c r="H19" s="77">
        <v>5</v>
      </c>
      <c r="I19" s="77">
        <v>6</v>
      </c>
      <c r="J19" s="77">
        <v>7</v>
      </c>
      <c r="K19" s="77">
        <v>8</v>
      </c>
      <c r="L19" s="77">
        <v>9</v>
      </c>
      <c r="M19" s="77">
        <v>10</v>
      </c>
      <c r="N19" s="77">
        <v>11</v>
      </c>
      <c r="O19" s="77">
        <v>12</v>
      </c>
      <c r="P19" s="77">
        <v>13</v>
      </c>
      <c r="Q19" s="77">
        <v>14</v>
      </c>
      <c r="R19" s="77">
        <v>15</v>
      </c>
      <c r="S19" s="77">
        <v>16</v>
      </c>
      <c r="T19" s="77">
        <v>17</v>
      </c>
      <c r="U19" s="77">
        <v>18</v>
      </c>
      <c r="V19" s="77">
        <v>19</v>
      </c>
      <c r="W19" s="84">
        <v>20</v>
      </c>
      <c r="Y19" s="227"/>
      <c r="Z19" s="221"/>
      <c r="AA19" s="128">
        <v>1</v>
      </c>
      <c r="AB19" s="128">
        <v>2</v>
      </c>
      <c r="AC19" s="128">
        <v>3</v>
      </c>
      <c r="AD19" s="128">
        <v>4</v>
      </c>
      <c r="AE19" s="128">
        <v>5</v>
      </c>
      <c r="AF19" s="128">
        <v>6</v>
      </c>
      <c r="AG19" s="128">
        <v>7</v>
      </c>
      <c r="AH19" s="128">
        <v>8</v>
      </c>
      <c r="AI19" s="128">
        <v>9</v>
      </c>
      <c r="AJ19" s="128">
        <v>10</v>
      </c>
      <c r="AK19" s="128">
        <v>11</v>
      </c>
      <c r="AL19" s="128">
        <v>12</v>
      </c>
      <c r="AM19" s="128">
        <v>13</v>
      </c>
      <c r="AN19" s="128">
        <v>14</v>
      </c>
      <c r="AO19" s="128">
        <v>15</v>
      </c>
      <c r="AP19" s="128">
        <v>16</v>
      </c>
      <c r="AQ19" s="128">
        <v>17</v>
      </c>
      <c r="AR19" s="128">
        <v>18</v>
      </c>
      <c r="AS19" s="128">
        <v>19</v>
      </c>
      <c r="AT19" s="129">
        <v>20</v>
      </c>
    </row>
    <row r="20" spans="1:46" ht="12.75" customHeight="1" x14ac:dyDescent="0.2">
      <c r="A20" s="72" t="s">
        <v>420</v>
      </c>
      <c r="B20" s="86"/>
      <c r="C20" s="63" t="str">
        <f>IF($A20="","",IF(VLOOKUP($A20,'Test Sample Data'!$A$3:$L$100,2,FALSE)=0,"",VLOOKUP($A20,'Test Sample Data'!$A$3:$L$100,2,FALSE)))</f>
        <v>H10</v>
      </c>
      <c r="D20" s="64" t="str">
        <f>IF($A20="","",IF(VLOOKUP($A20,'Test Sample Data'!$A$3:$V$98,D$19+2,FALSE)=0,"",VLOOKUP($A20,'Test Sample Data'!$A$3:$V$98,D$19+2,FALSE)))</f>
        <v/>
      </c>
      <c r="E20" s="64" t="str">
        <f>IF($A20="","",IF(VLOOKUP($A20,'Test Sample Data'!$A$3:$V$98,E$19+2,FALSE)=0,"",VLOOKUP($A20,'Test Sample Data'!$A$3:$V$98,E$19+2,FALSE)))</f>
        <v/>
      </c>
      <c r="F20" s="64" t="str">
        <f>IF($A20="","",IF(VLOOKUP($A20,'Test Sample Data'!$A$3:$V$98,F$19+2,FALSE)=0,"",VLOOKUP($A20,'Test Sample Data'!$A$3:$V$98,F$19+2,FALSE)))</f>
        <v/>
      </c>
      <c r="G20" s="64" t="str">
        <f>IF($A20="","",IF(VLOOKUP($A20,'Test Sample Data'!$A$3:$V$98,G$19+2,FALSE)=0,"",VLOOKUP($A20,'Test Sample Data'!$A$3:$V$98,G$19+2,FALSE)))</f>
        <v/>
      </c>
      <c r="H20" s="64" t="str">
        <f>IF($A20="","",IF(VLOOKUP($A20,'Test Sample Data'!$A$3:$V$98,H$19+2,FALSE)=0,"",VLOOKUP($A20,'Test Sample Data'!$A$3:$V$98,H$19+2,FALSE)))</f>
        <v/>
      </c>
      <c r="I20" s="64" t="str">
        <f>IF($A20="","",IF(VLOOKUP($A20,'Test Sample Data'!$A$3:$V$98,I$19+2,FALSE)=0,"",VLOOKUP($A20,'Test Sample Data'!$A$3:$V$98,I$19+2,FALSE)))</f>
        <v/>
      </c>
      <c r="J20" s="64" t="str">
        <f>IF($A20="","",IF(VLOOKUP($A20,'Test Sample Data'!$A$3:$V$98,J$19+2,FALSE)=0,"",VLOOKUP($A20,'Test Sample Data'!$A$3:$V$98,J$19+2,FALSE)))</f>
        <v/>
      </c>
      <c r="K20" s="64" t="str">
        <f>IF($A20="","",IF(VLOOKUP($A20,'Test Sample Data'!$A$3:$V$98,K$19+2,FALSE)=0,"",VLOOKUP($A20,'Test Sample Data'!$A$3:$V$98,K$19+2,FALSE)))</f>
        <v/>
      </c>
      <c r="L20" s="64" t="str">
        <f>IF($A20="","",IF(VLOOKUP($A20,'Test Sample Data'!$A$3:$V$98,L$19+2,FALSE)=0,"",VLOOKUP($A20,'Test Sample Data'!$A$3:$V$98,L$19+2,FALSE)))</f>
        <v/>
      </c>
      <c r="M20" s="64" t="str">
        <f>IF($A20="","",IF(VLOOKUP($A20,'Test Sample Data'!$A$3:$V$98,M$19+2,FALSE)=0,"",VLOOKUP($A20,'Test Sample Data'!$A$3:$V$98,M$19+2,FALSE)))</f>
        <v/>
      </c>
      <c r="N20" s="64" t="str">
        <f>IF($A20="","",IF(VLOOKUP($A20,'Test Sample Data'!$A$3:$V$98,N$19+2,FALSE)=0,"",VLOOKUP($A20,'Test Sample Data'!$A$3:$V$98,N$19+2,FALSE)))</f>
        <v/>
      </c>
      <c r="O20" s="64" t="str">
        <f>IF($A20="","",IF(VLOOKUP($A20,'Test Sample Data'!$A$3:$V$98,O$19+2,FALSE)=0,"",VLOOKUP($A20,'Test Sample Data'!$A$3:$V$98,O$19+2,FALSE)))</f>
        <v/>
      </c>
      <c r="P20" s="64" t="str">
        <f>IF($A20="","",IF(VLOOKUP($A20,'Test Sample Data'!$A$3:$V$98,P$19+2,FALSE)=0,"",VLOOKUP($A20,'Test Sample Data'!$A$3:$V$98,P$19+2,FALSE)))</f>
        <v/>
      </c>
      <c r="Q20" s="64" t="str">
        <f>IF($A20="","",IF(VLOOKUP($A20,'Test Sample Data'!$A$3:$V$98,Q$19+2,FALSE)=0,"",VLOOKUP($A20,'Test Sample Data'!$A$3:$V$98,Q$19+2,FALSE)))</f>
        <v/>
      </c>
      <c r="R20" s="64" t="str">
        <f>IF($A20="","",IF(VLOOKUP($A20,'Test Sample Data'!$A$3:$V$98,R$19+2,FALSE)=0,"",VLOOKUP($A20,'Test Sample Data'!$A$3:$V$98,R$19+2,FALSE)))</f>
        <v/>
      </c>
      <c r="S20" s="64" t="str">
        <f>IF($A20="","",IF(VLOOKUP($A20,'Test Sample Data'!$A$3:$V$98,S$19+2,FALSE)=0,"",VLOOKUP($A20,'Test Sample Data'!$A$3:$V$98,S$19+2,FALSE)))</f>
        <v/>
      </c>
      <c r="T20" s="64" t="str">
        <f>IF($A20="","",IF(VLOOKUP($A20,'Test Sample Data'!$A$3:$V$98,T$19+2,FALSE)=0,"",VLOOKUP($A20,'Test Sample Data'!$A$3:$V$98,T$19+2,FALSE)))</f>
        <v/>
      </c>
      <c r="U20" s="64" t="str">
        <f>IF($A20="","",IF(VLOOKUP($A20,'Test Sample Data'!$A$3:$V$98,U$19+2,FALSE)=0,"",VLOOKUP($A20,'Test Sample Data'!$A$3:$V$98,U$19+2,FALSE)))</f>
        <v/>
      </c>
      <c r="V20" s="64" t="str">
        <f>IF($A20="","",IF(VLOOKUP($A20,'Test Sample Data'!$A$3:$V$98,V$19+2,FALSE)=0,"",VLOOKUP($A20,'Test Sample Data'!$A$3:$V$98,V$19+2,FALSE)))</f>
        <v/>
      </c>
      <c r="W20" s="64" t="str">
        <f>IF($A20="","",IF(VLOOKUP($A20,'Test Sample Data'!$A$3:$V$98,W$19+2,FALSE)=0,"",VLOOKUP($A20,'Test Sample Data'!$A$3:$V$98,W$19+2,FALSE)))</f>
        <v/>
      </c>
      <c r="Y20" s="130" t="s">
        <v>422</v>
      </c>
      <c r="Z20" s="120" t="str">
        <f>IF('Choose Housekeeping Genes'!C20=0,"",'Choose Housekeeping Genes'!C20)</f>
        <v>H10</v>
      </c>
      <c r="AA20" s="131" t="str">
        <f>IF($A20="","",IF(VLOOKUP($A20,'Control Sample Data'!$A$3:$V$98,AA$19+2,FALSE)=0,"",VLOOKUP($A20,'Control Sample Data'!$A$3:$V$98,AA$19+2,FALSE)))</f>
        <v/>
      </c>
      <c r="AB20" s="131" t="str">
        <f>IF($A20="","",IF(VLOOKUP($A20,'Control Sample Data'!$A$3:$V$98,AB$19+2,FALSE)=0,"",VLOOKUP($A20,'Control Sample Data'!$A$3:$V$98,AB$19+2,FALSE)))</f>
        <v/>
      </c>
      <c r="AC20" s="131" t="str">
        <f>IF($A20="","",IF(VLOOKUP($A20,'Control Sample Data'!$A$3:$V$98,AC$19+2,FALSE)=0,"",VLOOKUP($A20,'Control Sample Data'!$A$3:$V$98,AC$19+2,FALSE)))</f>
        <v/>
      </c>
      <c r="AD20" s="131" t="str">
        <f>IF($A20="","",IF(VLOOKUP($A20,'Control Sample Data'!$A$3:$V$98,AD$19+2,FALSE)=0,"",VLOOKUP($A20,'Control Sample Data'!$A$3:$V$98,AD$19+2,FALSE)))</f>
        <v/>
      </c>
      <c r="AE20" s="131" t="str">
        <f>IF($A20="","",IF(VLOOKUP($A20,'Control Sample Data'!$A$3:$V$98,AE$19+2,FALSE)=0,"",VLOOKUP($A20,'Control Sample Data'!$A$3:$V$98,AE$19+2,FALSE)))</f>
        <v/>
      </c>
      <c r="AF20" s="131" t="str">
        <f>IF($A20="","",IF(VLOOKUP($A20,'Control Sample Data'!$A$3:$V$98,AF$19+2,FALSE)=0,"",VLOOKUP($A20,'Control Sample Data'!$A$3:$V$98,AF$19+2,FALSE)))</f>
        <v/>
      </c>
      <c r="AG20" s="131" t="str">
        <f>IF($A20="","",IF(VLOOKUP($A20,'Control Sample Data'!$A$3:$V$98,AG$19+2,FALSE)=0,"",VLOOKUP($A20,'Control Sample Data'!$A$3:$V$98,AG$19+2,FALSE)))</f>
        <v/>
      </c>
      <c r="AH20" s="131" t="str">
        <f>IF($A20="","",IF(VLOOKUP($A20,'Control Sample Data'!$A$3:$V$98,AH$19+2,FALSE)=0,"",VLOOKUP($A20,'Control Sample Data'!$A$3:$V$98,AH$19+2,FALSE)))</f>
        <v/>
      </c>
      <c r="AI20" s="131" t="str">
        <f>IF($A20="","",IF(VLOOKUP($A20,'Control Sample Data'!$A$3:$V$98,AI$19+2,FALSE)=0,"",VLOOKUP($A20,'Control Sample Data'!$A$3:$V$98,AI$19+2,FALSE)))</f>
        <v/>
      </c>
      <c r="AJ20" s="131" t="str">
        <f>IF($A20="","",IF(VLOOKUP($A20,'Control Sample Data'!$A$3:$V$98,AJ$19+2,FALSE)=0,"",VLOOKUP($A20,'Control Sample Data'!$A$3:$V$98,AJ$19+2,FALSE)))</f>
        <v/>
      </c>
      <c r="AK20" s="131" t="str">
        <f>IF($A20="","",IF(VLOOKUP($A20,'Control Sample Data'!$A$3:$V$98,AK$19+2,FALSE)=0,"",VLOOKUP($A20,'Control Sample Data'!$A$3:$V$98,AK$19+2,FALSE)))</f>
        <v/>
      </c>
      <c r="AL20" s="131" t="str">
        <f>IF($A20="","",IF(VLOOKUP($A20,'Control Sample Data'!$A$3:$V$98,AL$19+2,FALSE)=0,"",VLOOKUP($A20,'Control Sample Data'!$A$3:$V$98,AL$19+2,FALSE)))</f>
        <v/>
      </c>
      <c r="AM20" s="131" t="str">
        <f>IF($A20="","",IF(VLOOKUP($A20,'Control Sample Data'!$A$3:$V$98,AM$19+2,FALSE)=0,"",VLOOKUP($A20,'Control Sample Data'!$A$3:$V$98,AM$19+2,FALSE)))</f>
        <v/>
      </c>
      <c r="AN20" s="131" t="str">
        <f>IF($A20="","",IF(VLOOKUP($A20,'Control Sample Data'!$A$3:$V$98,AN$19+2,FALSE)=0,"",VLOOKUP($A20,'Control Sample Data'!$A$3:$V$98,AN$19+2,FALSE)))</f>
        <v/>
      </c>
      <c r="AO20" s="131" t="str">
        <f>IF($A20="","",IF(VLOOKUP($A20,'Control Sample Data'!$A$3:$V$98,AO$19+2,FALSE)=0,"",VLOOKUP($A20,'Control Sample Data'!$A$3:$V$98,AO$19+2,FALSE)))</f>
        <v/>
      </c>
      <c r="AP20" s="131" t="str">
        <f>IF($A20="","",IF(VLOOKUP($A20,'Control Sample Data'!$A$3:$V$98,AP$19+2,FALSE)=0,"",VLOOKUP($A20,'Control Sample Data'!$A$3:$V$98,AP$19+2,FALSE)))</f>
        <v/>
      </c>
      <c r="AQ20" s="131" t="str">
        <f>IF($A20="","",IF(VLOOKUP($A20,'Control Sample Data'!$A$3:$V$98,AQ$19+2,FALSE)=0,"",VLOOKUP($A20,'Control Sample Data'!$A$3:$V$98,AQ$19+2,FALSE)))</f>
        <v/>
      </c>
      <c r="AR20" s="131" t="str">
        <f>IF($A20="","",IF(VLOOKUP($A20,'Control Sample Data'!$A$3:$V$98,AR$19+2,FALSE)=0,"",VLOOKUP($A20,'Control Sample Data'!$A$3:$V$98,AR$19+2,FALSE)))</f>
        <v/>
      </c>
      <c r="AS20" s="131" t="str">
        <f>IF($A20="","",IF(VLOOKUP($A20,'Control Sample Data'!$A$3:$V$98,AS$19+2,FALSE)=0,"",VLOOKUP($A20,'Control Sample Data'!$A$3:$V$98,AS$19+2,FALSE)))</f>
        <v/>
      </c>
      <c r="AT20" s="131" t="str">
        <f>IF($A20="","",IF(VLOOKUP($A20,'Control Sample Data'!$A$3:$V$98,AT$19+2,FALSE)=0,"",VLOOKUP($A20,'Control Sample Data'!$A$3:$V$98,AT$19+2,FALSE)))</f>
        <v/>
      </c>
    </row>
    <row r="21" spans="1:46" ht="12.75" customHeight="1" x14ac:dyDescent="0.2">
      <c r="A21" s="72"/>
      <c r="B21" s="86"/>
      <c r="C21" s="63" t="str">
        <f>IF($A21="","",IF(VLOOKUP($A21,'Test Sample Data'!$A$3:$L$100,2,FALSE)=0,"",VLOOKUP($A21,'Test Sample Data'!$A$3:$L$100,2,FALSE)))</f>
        <v/>
      </c>
      <c r="D21" s="64" t="str">
        <f>IF($A21="","",IF(VLOOKUP($A21,'Test Sample Data'!$A$3:$V$98,D$19+2,FALSE)=0,"",VLOOKUP($A21,'Test Sample Data'!$A$3:$V$98,D$19+2,FALSE)))</f>
        <v/>
      </c>
      <c r="E21" s="64" t="str">
        <f>IF($A21="","",IF(VLOOKUP($A21,'Test Sample Data'!$A$3:$V$98,E$19+2,FALSE)=0,"",VLOOKUP($A21,'Test Sample Data'!$A$3:$V$98,E$19+2,FALSE)))</f>
        <v/>
      </c>
      <c r="F21" s="64" t="str">
        <f>IF($A21="","",IF(VLOOKUP($A21,'Test Sample Data'!$A$3:$V$98,F$19+2,FALSE)=0,"",VLOOKUP($A21,'Test Sample Data'!$A$3:$V$98,F$19+2,FALSE)))</f>
        <v/>
      </c>
      <c r="G21" s="64" t="str">
        <f>IF($A21="","",IF(VLOOKUP($A21,'Test Sample Data'!$A$3:$V$98,G$19+2,FALSE)=0,"",VLOOKUP($A21,'Test Sample Data'!$A$3:$V$98,G$19+2,FALSE)))</f>
        <v/>
      </c>
      <c r="H21" s="64" t="str">
        <f>IF($A21="","",IF(VLOOKUP($A21,'Test Sample Data'!$A$3:$V$98,H$19+2,FALSE)=0,"",VLOOKUP($A21,'Test Sample Data'!$A$3:$V$98,H$19+2,FALSE)))</f>
        <v/>
      </c>
      <c r="I21" s="64" t="str">
        <f>IF($A21="","",IF(VLOOKUP($A21,'Test Sample Data'!$A$3:$V$98,I$19+2,FALSE)=0,"",VLOOKUP($A21,'Test Sample Data'!$A$3:$V$98,I$19+2,FALSE)))</f>
        <v/>
      </c>
      <c r="J21" s="64" t="str">
        <f>IF($A21="","",IF(VLOOKUP($A21,'Test Sample Data'!$A$3:$V$98,J$19+2,FALSE)=0,"",VLOOKUP($A21,'Test Sample Data'!$A$3:$V$98,J$19+2,FALSE)))</f>
        <v/>
      </c>
      <c r="K21" s="64" t="str">
        <f>IF($A21="","",IF(VLOOKUP($A21,'Test Sample Data'!$A$3:$V$98,K$19+2,FALSE)=0,"",VLOOKUP($A21,'Test Sample Data'!$A$3:$V$98,K$19+2,FALSE)))</f>
        <v/>
      </c>
      <c r="L21" s="64" t="str">
        <f>IF($A21="","",IF(VLOOKUP($A21,'Test Sample Data'!$A$3:$V$98,L$19+2,FALSE)=0,"",VLOOKUP($A21,'Test Sample Data'!$A$3:$V$98,L$19+2,FALSE)))</f>
        <v/>
      </c>
      <c r="M21" s="64" t="str">
        <f>IF($A21="","",IF(VLOOKUP($A21,'Test Sample Data'!$A$3:$V$98,M$19+2,FALSE)=0,"",VLOOKUP($A21,'Test Sample Data'!$A$3:$V$98,M$19+2,FALSE)))</f>
        <v/>
      </c>
      <c r="N21" s="64" t="str">
        <f>IF($A21="","",IF(VLOOKUP($A21,'Test Sample Data'!$A$3:$V$98,N$19+2,FALSE)=0,"",VLOOKUP($A21,'Test Sample Data'!$A$3:$V$98,N$19+2,FALSE)))</f>
        <v/>
      </c>
      <c r="O21" s="64" t="str">
        <f>IF($A21="","",IF(VLOOKUP($A21,'Test Sample Data'!$A$3:$V$98,O$19+2,FALSE)=0,"",VLOOKUP($A21,'Test Sample Data'!$A$3:$V$98,O$19+2,FALSE)))</f>
        <v/>
      </c>
      <c r="P21" s="64" t="str">
        <f>IF($A21="","",IF(VLOOKUP($A21,'Test Sample Data'!$A$3:$V$98,P$19+2,FALSE)=0,"",VLOOKUP($A21,'Test Sample Data'!$A$3:$V$98,P$19+2,FALSE)))</f>
        <v/>
      </c>
      <c r="Q21" s="64" t="str">
        <f>IF($A21="","",IF(VLOOKUP($A21,'Test Sample Data'!$A$3:$V$98,Q$19+2,FALSE)=0,"",VLOOKUP($A21,'Test Sample Data'!$A$3:$V$98,Q$19+2,FALSE)))</f>
        <v/>
      </c>
      <c r="R21" s="64" t="str">
        <f>IF($A21="","",IF(VLOOKUP($A21,'Test Sample Data'!$A$3:$V$98,R$19+2,FALSE)=0,"",VLOOKUP($A21,'Test Sample Data'!$A$3:$V$98,R$19+2,FALSE)))</f>
        <v/>
      </c>
      <c r="S21" s="64" t="str">
        <f>IF($A21="","",IF(VLOOKUP($A21,'Test Sample Data'!$A$3:$V$98,S$19+2,FALSE)=0,"",VLOOKUP($A21,'Test Sample Data'!$A$3:$V$98,S$19+2,FALSE)))</f>
        <v/>
      </c>
      <c r="T21" s="64" t="str">
        <f>IF($A21="","",IF(VLOOKUP($A21,'Test Sample Data'!$A$3:$V$98,T$19+2,FALSE)=0,"",VLOOKUP($A21,'Test Sample Data'!$A$3:$V$98,T$19+2,FALSE)))</f>
        <v/>
      </c>
      <c r="U21" s="64" t="str">
        <f>IF($A21="","",IF(VLOOKUP($A21,'Test Sample Data'!$A$3:$V$98,U$19+2,FALSE)=0,"",VLOOKUP($A21,'Test Sample Data'!$A$3:$V$98,U$19+2,FALSE)))</f>
        <v/>
      </c>
      <c r="V21" s="64" t="str">
        <f>IF($A21="","",IF(VLOOKUP($A21,'Test Sample Data'!$A$3:$V$98,V$19+2,FALSE)=0,"",VLOOKUP($A21,'Test Sample Data'!$A$3:$V$98,V$19+2,FALSE)))</f>
        <v/>
      </c>
      <c r="W21" s="64" t="str">
        <f>IF($A21="","",IF(VLOOKUP($A21,'Test Sample Data'!$A$3:$V$98,W$19+2,FALSE)=0,"",VLOOKUP($A21,'Test Sample Data'!$A$3:$V$98,W$19+2,FALSE)))</f>
        <v/>
      </c>
      <c r="Y21" s="130"/>
      <c r="Z21" s="120" t="str">
        <f>IF('Choose Housekeeping Genes'!C21=0,"",'Choose Housekeeping Genes'!C21)</f>
        <v/>
      </c>
      <c r="AA21" s="131" t="str">
        <f>IF($A21="","",IF(VLOOKUP($A21,'Control Sample Data'!$A$3:$V$98,AA$19+2,FALSE)=0,"",VLOOKUP($A21,'Control Sample Data'!$A$3:$V$98,AA$19+2,FALSE)))</f>
        <v/>
      </c>
      <c r="AB21" s="131" t="str">
        <f>IF($A21="","",IF(VLOOKUP($A21,'Control Sample Data'!$A$3:$V$98,AB$19+2,FALSE)=0,"",VLOOKUP($A21,'Control Sample Data'!$A$3:$V$98,AB$19+2,FALSE)))</f>
        <v/>
      </c>
      <c r="AC21" s="131" t="str">
        <f>IF($A21="","",IF(VLOOKUP($A21,'Control Sample Data'!$A$3:$V$98,AC$19+2,FALSE)=0,"",VLOOKUP($A21,'Control Sample Data'!$A$3:$V$98,AC$19+2,FALSE)))</f>
        <v/>
      </c>
      <c r="AD21" s="131" t="str">
        <f>IF($A21="","",IF(VLOOKUP($A21,'Control Sample Data'!$A$3:$V$98,AD$19+2,FALSE)=0,"",VLOOKUP($A21,'Control Sample Data'!$A$3:$V$98,AD$19+2,FALSE)))</f>
        <v/>
      </c>
      <c r="AE21" s="131" t="str">
        <f>IF($A21="","",IF(VLOOKUP($A21,'Control Sample Data'!$A$3:$V$98,AE$19+2,FALSE)=0,"",VLOOKUP($A21,'Control Sample Data'!$A$3:$V$98,AE$19+2,FALSE)))</f>
        <v/>
      </c>
      <c r="AF21" s="131" t="str">
        <f>IF($A21="","",IF(VLOOKUP($A21,'Control Sample Data'!$A$3:$V$98,AF$19+2,FALSE)=0,"",VLOOKUP($A21,'Control Sample Data'!$A$3:$V$98,AF$19+2,FALSE)))</f>
        <v/>
      </c>
      <c r="AG21" s="131" t="str">
        <f>IF($A21="","",IF(VLOOKUP($A21,'Control Sample Data'!$A$3:$V$98,AG$19+2,FALSE)=0,"",VLOOKUP($A21,'Control Sample Data'!$A$3:$V$98,AG$19+2,FALSE)))</f>
        <v/>
      </c>
      <c r="AH21" s="131" t="str">
        <f>IF($A21="","",IF(VLOOKUP($A21,'Control Sample Data'!$A$3:$V$98,AH$19+2,FALSE)=0,"",VLOOKUP($A21,'Control Sample Data'!$A$3:$V$98,AH$19+2,FALSE)))</f>
        <v/>
      </c>
      <c r="AI21" s="131" t="str">
        <f>IF($A21="","",IF(VLOOKUP($A21,'Control Sample Data'!$A$3:$V$98,AI$19+2,FALSE)=0,"",VLOOKUP($A21,'Control Sample Data'!$A$3:$V$98,AI$19+2,FALSE)))</f>
        <v/>
      </c>
      <c r="AJ21" s="131" t="str">
        <f>IF($A21="","",IF(VLOOKUP($A21,'Control Sample Data'!$A$3:$V$98,AJ$19+2,FALSE)=0,"",VLOOKUP($A21,'Control Sample Data'!$A$3:$V$98,AJ$19+2,FALSE)))</f>
        <v/>
      </c>
      <c r="AK21" s="131" t="str">
        <f>IF($A21="","",IF(VLOOKUP($A21,'Control Sample Data'!$A$3:$V$98,AK$19+2,FALSE)=0,"",VLOOKUP($A21,'Control Sample Data'!$A$3:$V$98,AK$19+2,FALSE)))</f>
        <v/>
      </c>
      <c r="AL21" s="131" t="str">
        <f>IF($A21="","",IF(VLOOKUP($A21,'Control Sample Data'!$A$3:$V$98,AL$19+2,FALSE)=0,"",VLOOKUP($A21,'Control Sample Data'!$A$3:$V$98,AL$19+2,FALSE)))</f>
        <v/>
      </c>
      <c r="AM21" s="131" t="str">
        <f>IF($A21="","",IF(VLOOKUP($A21,'Control Sample Data'!$A$3:$V$98,AM$19+2,FALSE)=0,"",VLOOKUP($A21,'Control Sample Data'!$A$3:$V$98,AM$19+2,FALSE)))</f>
        <v/>
      </c>
      <c r="AN21" s="131" t="str">
        <f>IF($A21="","",IF(VLOOKUP($A21,'Control Sample Data'!$A$3:$V$98,AN$19+2,FALSE)=0,"",VLOOKUP($A21,'Control Sample Data'!$A$3:$V$98,AN$19+2,FALSE)))</f>
        <v/>
      </c>
      <c r="AO21" s="131" t="str">
        <f>IF($A21="","",IF(VLOOKUP($A21,'Control Sample Data'!$A$3:$V$98,AO$19+2,FALSE)=0,"",VLOOKUP($A21,'Control Sample Data'!$A$3:$V$98,AO$19+2,FALSE)))</f>
        <v/>
      </c>
      <c r="AP21" s="131" t="str">
        <f>IF($A21="","",IF(VLOOKUP($A21,'Control Sample Data'!$A$3:$V$98,AP$19+2,FALSE)=0,"",VLOOKUP($A21,'Control Sample Data'!$A$3:$V$98,AP$19+2,FALSE)))</f>
        <v/>
      </c>
      <c r="AQ21" s="131" t="str">
        <f>IF($A21="","",IF(VLOOKUP($A21,'Control Sample Data'!$A$3:$V$98,AQ$19+2,FALSE)=0,"",VLOOKUP($A21,'Control Sample Data'!$A$3:$V$98,AQ$19+2,FALSE)))</f>
        <v/>
      </c>
      <c r="AR21" s="131" t="str">
        <f>IF($A21="","",IF(VLOOKUP($A21,'Control Sample Data'!$A$3:$V$98,AR$19+2,FALSE)=0,"",VLOOKUP($A21,'Control Sample Data'!$A$3:$V$98,AR$19+2,FALSE)))</f>
        <v/>
      </c>
      <c r="AS21" s="131" t="str">
        <f>IF($A21="","",IF(VLOOKUP($A21,'Control Sample Data'!$A$3:$V$98,AS$19+2,FALSE)=0,"",VLOOKUP($A21,'Control Sample Data'!$A$3:$V$98,AS$19+2,FALSE)))</f>
        <v/>
      </c>
      <c r="AT21" s="131" t="str">
        <f>IF($A21="","",IF(VLOOKUP($A21,'Control Sample Data'!$A$3:$V$98,AT$19+2,FALSE)=0,"",VLOOKUP($A21,'Control Sample Data'!$A$3:$V$98,AT$19+2,FALSE)))</f>
        <v/>
      </c>
    </row>
    <row r="22" spans="1:46" ht="12.75" customHeight="1" x14ac:dyDescent="0.2">
      <c r="A22" s="72"/>
      <c r="B22" s="86"/>
      <c r="C22" s="63" t="str">
        <f>IF($A22="","",IF(VLOOKUP($A22,'Test Sample Data'!$A$3:$L$100,2,FALSE)=0,"",VLOOKUP($A22,'Test Sample Data'!$A$3:$L$100,2,FALSE)))</f>
        <v/>
      </c>
      <c r="D22" s="64" t="str">
        <f>IF($A22="","",IF(VLOOKUP($A22,'Test Sample Data'!$A$3:$V$98,D$19+2,FALSE)=0,"",VLOOKUP($A22,'Test Sample Data'!$A$3:$V$98,D$19+2,FALSE)))</f>
        <v/>
      </c>
      <c r="E22" s="64" t="str">
        <f>IF($A22="","",IF(VLOOKUP($A22,'Test Sample Data'!$A$3:$V$98,E$19+2,FALSE)=0,"",VLOOKUP($A22,'Test Sample Data'!$A$3:$V$98,E$19+2,FALSE)))</f>
        <v/>
      </c>
      <c r="F22" s="64" t="str">
        <f>IF($A22="","",IF(VLOOKUP($A22,'Test Sample Data'!$A$3:$V$98,F$19+2,FALSE)=0,"",VLOOKUP($A22,'Test Sample Data'!$A$3:$V$98,F$19+2,FALSE)))</f>
        <v/>
      </c>
      <c r="G22" s="64" t="str">
        <f>IF($A22="","",IF(VLOOKUP($A22,'Test Sample Data'!$A$3:$V$98,G$19+2,FALSE)=0,"",VLOOKUP($A22,'Test Sample Data'!$A$3:$V$98,G$19+2,FALSE)))</f>
        <v/>
      </c>
      <c r="H22" s="64" t="str">
        <f>IF($A22="","",IF(VLOOKUP($A22,'Test Sample Data'!$A$3:$V$98,H$19+2,FALSE)=0,"",VLOOKUP($A22,'Test Sample Data'!$A$3:$V$98,H$19+2,FALSE)))</f>
        <v/>
      </c>
      <c r="I22" s="64" t="str">
        <f>IF($A22="","",IF(VLOOKUP($A22,'Test Sample Data'!$A$3:$V$98,I$19+2,FALSE)=0,"",VLOOKUP($A22,'Test Sample Data'!$A$3:$V$98,I$19+2,FALSE)))</f>
        <v/>
      </c>
      <c r="J22" s="64" t="str">
        <f>IF($A22="","",IF(VLOOKUP($A22,'Test Sample Data'!$A$3:$V$98,J$19+2,FALSE)=0,"",VLOOKUP($A22,'Test Sample Data'!$A$3:$V$98,J$19+2,FALSE)))</f>
        <v/>
      </c>
      <c r="K22" s="64" t="str">
        <f>IF($A22="","",IF(VLOOKUP($A22,'Test Sample Data'!$A$3:$V$98,K$19+2,FALSE)=0,"",VLOOKUP($A22,'Test Sample Data'!$A$3:$V$98,K$19+2,FALSE)))</f>
        <v/>
      </c>
      <c r="L22" s="64" t="str">
        <f>IF($A22="","",IF(VLOOKUP($A22,'Test Sample Data'!$A$3:$V$98,L$19+2,FALSE)=0,"",VLOOKUP($A22,'Test Sample Data'!$A$3:$V$98,L$19+2,FALSE)))</f>
        <v/>
      </c>
      <c r="M22" s="64" t="str">
        <f>IF($A22="","",IF(VLOOKUP($A22,'Test Sample Data'!$A$3:$V$98,M$19+2,FALSE)=0,"",VLOOKUP($A22,'Test Sample Data'!$A$3:$V$98,M$19+2,FALSE)))</f>
        <v/>
      </c>
      <c r="N22" s="64" t="str">
        <f>IF($A22="","",IF(VLOOKUP($A22,'Test Sample Data'!$A$3:$V$98,N$19+2,FALSE)=0,"",VLOOKUP($A22,'Test Sample Data'!$A$3:$V$98,N$19+2,FALSE)))</f>
        <v/>
      </c>
      <c r="O22" s="64" t="str">
        <f>IF($A22="","",IF(VLOOKUP($A22,'Test Sample Data'!$A$3:$V$98,O$19+2,FALSE)=0,"",VLOOKUP($A22,'Test Sample Data'!$A$3:$V$98,O$19+2,FALSE)))</f>
        <v/>
      </c>
      <c r="P22" s="64" t="str">
        <f>IF($A22="","",IF(VLOOKUP($A22,'Test Sample Data'!$A$3:$V$98,P$19+2,FALSE)=0,"",VLOOKUP($A22,'Test Sample Data'!$A$3:$V$98,P$19+2,FALSE)))</f>
        <v/>
      </c>
      <c r="Q22" s="64" t="str">
        <f>IF($A22="","",IF(VLOOKUP($A22,'Test Sample Data'!$A$3:$V$98,Q$19+2,FALSE)=0,"",VLOOKUP($A22,'Test Sample Data'!$A$3:$V$98,Q$19+2,FALSE)))</f>
        <v/>
      </c>
      <c r="R22" s="64" t="str">
        <f>IF($A22="","",IF(VLOOKUP($A22,'Test Sample Data'!$A$3:$V$98,R$19+2,FALSE)=0,"",VLOOKUP($A22,'Test Sample Data'!$A$3:$V$98,R$19+2,FALSE)))</f>
        <v/>
      </c>
      <c r="S22" s="64" t="str">
        <f>IF($A22="","",IF(VLOOKUP($A22,'Test Sample Data'!$A$3:$V$98,S$19+2,FALSE)=0,"",VLOOKUP($A22,'Test Sample Data'!$A$3:$V$98,S$19+2,FALSE)))</f>
        <v/>
      </c>
      <c r="T22" s="64" t="str">
        <f>IF($A22="","",IF(VLOOKUP($A22,'Test Sample Data'!$A$3:$V$98,T$19+2,FALSE)=0,"",VLOOKUP($A22,'Test Sample Data'!$A$3:$V$98,T$19+2,FALSE)))</f>
        <v/>
      </c>
      <c r="U22" s="64" t="str">
        <f>IF($A22="","",IF(VLOOKUP($A22,'Test Sample Data'!$A$3:$V$98,U$19+2,FALSE)=0,"",VLOOKUP($A22,'Test Sample Data'!$A$3:$V$98,U$19+2,FALSE)))</f>
        <v/>
      </c>
      <c r="V22" s="64" t="str">
        <f>IF($A22="","",IF(VLOOKUP($A22,'Test Sample Data'!$A$3:$V$98,V$19+2,FALSE)=0,"",VLOOKUP($A22,'Test Sample Data'!$A$3:$V$98,V$19+2,FALSE)))</f>
        <v/>
      </c>
      <c r="W22" s="64" t="str">
        <f>IF($A22="","",IF(VLOOKUP($A22,'Test Sample Data'!$A$3:$V$98,W$19+2,FALSE)=0,"",VLOOKUP($A22,'Test Sample Data'!$A$3:$V$98,W$19+2,FALSE)))</f>
        <v/>
      </c>
      <c r="Y22" s="130"/>
      <c r="Z22" s="120" t="str">
        <f>IF('Choose Housekeeping Genes'!C22=0,"",'Choose Housekeeping Genes'!C22)</f>
        <v/>
      </c>
      <c r="AA22" s="131" t="str">
        <f>IF($A22="","",IF(VLOOKUP($A22,'Control Sample Data'!$A$3:$V$98,AA$19+2,FALSE)=0,"",VLOOKUP($A22,'Control Sample Data'!$A$3:$V$98,AA$19+2,FALSE)))</f>
        <v/>
      </c>
      <c r="AB22" s="131" t="str">
        <f>IF($A22="","",IF(VLOOKUP($A22,'Control Sample Data'!$A$3:$V$98,AB$19+2,FALSE)=0,"",VLOOKUP($A22,'Control Sample Data'!$A$3:$V$98,AB$19+2,FALSE)))</f>
        <v/>
      </c>
      <c r="AC22" s="131" t="str">
        <f>IF($A22="","",IF(VLOOKUP($A22,'Control Sample Data'!$A$3:$V$98,AC$19+2,FALSE)=0,"",VLOOKUP($A22,'Control Sample Data'!$A$3:$V$98,AC$19+2,FALSE)))</f>
        <v/>
      </c>
      <c r="AD22" s="131" t="str">
        <f>IF($A22="","",IF(VLOOKUP($A22,'Control Sample Data'!$A$3:$V$98,AD$19+2,FALSE)=0,"",VLOOKUP($A22,'Control Sample Data'!$A$3:$V$98,AD$19+2,FALSE)))</f>
        <v/>
      </c>
      <c r="AE22" s="131" t="str">
        <f>IF($A22="","",IF(VLOOKUP($A22,'Control Sample Data'!$A$3:$V$98,AE$19+2,FALSE)=0,"",VLOOKUP($A22,'Control Sample Data'!$A$3:$V$98,AE$19+2,FALSE)))</f>
        <v/>
      </c>
      <c r="AF22" s="131" t="str">
        <f>IF($A22="","",IF(VLOOKUP($A22,'Control Sample Data'!$A$3:$V$98,AF$19+2,FALSE)=0,"",VLOOKUP($A22,'Control Sample Data'!$A$3:$V$98,AF$19+2,FALSE)))</f>
        <v/>
      </c>
      <c r="AG22" s="131" t="str">
        <f>IF($A22="","",IF(VLOOKUP($A22,'Control Sample Data'!$A$3:$V$98,AG$19+2,FALSE)=0,"",VLOOKUP($A22,'Control Sample Data'!$A$3:$V$98,AG$19+2,FALSE)))</f>
        <v/>
      </c>
      <c r="AH22" s="131" t="str">
        <f>IF($A22="","",IF(VLOOKUP($A22,'Control Sample Data'!$A$3:$V$98,AH$19+2,FALSE)=0,"",VLOOKUP($A22,'Control Sample Data'!$A$3:$V$98,AH$19+2,FALSE)))</f>
        <v/>
      </c>
      <c r="AI22" s="131" t="str">
        <f>IF($A22="","",IF(VLOOKUP($A22,'Control Sample Data'!$A$3:$V$98,AI$19+2,FALSE)=0,"",VLOOKUP($A22,'Control Sample Data'!$A$3:$V$98,AI$19+2,FALSE)))</f>
        <v/>
      </c>
      <c r="AJ22" s="131" t="str">
        <f>IF($A22="","",IF(VLOOKUP($A22,'Control Sample Data'!$A$3:$V$98,AJ$19+2,FALSE)=0,"",VLOOKUP($A22,'Control Sample Data'!$A$3:$V$98,AJ$19+2,FALSE)))</f>
        <v/>
      </c>
      <c r="AK22" s="131" t="str">
        <f>IF($A22="","",IF(VLOOKUP($A22,'Control Sample Data'!$A$3:$V$98,AK$19+2,FALSE)=0,"",VLOOKUP($A22,'Control Sample Data'!$A$3:$V$98,AK$19+2,FALSE)))</f>
        <v/>
      </c>
      <c r="AL22" s="131" t="str">
        <f>IF($A22="","",IF(VLOOKUP($A22,'Control Sample Data'!$A$3:$V$98,AL$19+2,FALSE)=0,"",VLOOKUP($A22,'Control Sample Data'!$A$3:$V$98,AL$19+2,FALSE)))</f>
        <v/>
      </c>
      <c r="AM22" s="131" t="str">
        <f>IF($A22="","",IF(VLOOKUP($A22,'Control Sample Data'!$A$3:$V$98,AM$19+2,FALSE)=0,"",VLOOKUP($A22,'Control Sample Data'!$A$3:$V$98,AM$19+2,FALSE)))</f>
        <v/>
      </c>
      <c r="AN22" s="131" t="str">
        <f>IF($A22="","",IF(VLOOKUP($A22,'Control Sample Data'!$A$3:$V$98,AN$19+2,FALSE)=0,"",VLOOKUP($A22,'Control Sample Data'!$A$3:$V$98,AN$19+2,FALSE)))</f>
        <v/>
      </c>
      <c r="AO22" s="131" t="str">
        <f>IF($A22="","",IF(VLOOKUP($A22,'Control Sample Data'!$A$3:$V$98,AO$19+2,FALSE)=0,"",VLOOKUP($A22,'Control Sample Data'!$A$3:$V$98,AO$19+2,FALSE)))</f>
        <v/>
      </c>
      <c r="AP22" s="131" t="str">
        <f>IF($A22="","",IF(VLOOKUP($A22,'Control Sample Data'!$A$3:$V$98,AP$19+2,FALSE)=0,"",VLOOKUP($A22,'Control Sample Data'!$A$3:$V$98,AP$19+2,FALSE)))</f>
        <v/>
      </c>
      <c r="AQ22" s="131" t="str">
        <f>IF($A22="","",IF(VLOOKUP($A22,'Control Sample Data'!$A$3:$V$98,AQ$19+2,FALSE)=0,"",VLOOKUP($A22,'Control Sample Data'!$A$3:$V$98,AQ$19+2,FALSE)))</f>
        <v/>
      </c>
      <c r="AR22" s="131" t="str">
        <f>IF($A22="","",IF(VLOOKUP($A22,'Control Sample Data'!$A$3:$V$98,AR$19+2,FALSE)=0,"",VLOOKUP($A22,'Control Sample Data'!$A$3:$V$98,AR$19+2,FALSE)))</f>
        <v/>
      </c>
      <c r="AS22" s="131" t="str">
        <f>IF($A22="","",IF(VLOOKUP($A22,'Control Sample Data'!$A$3:$V$98,AS$19+2,FALSE)=0,"",VLOOKUP($A22,'Control Sample Data'!$A$3:$V$98,AS$19+2,FALSE)))</f>
        <v/>
      </c>
      <c r="AT22" s="131" t="str">
        <f>IF($A22="","",IF(VLOOKUP($A22,'Control Sample Data'!$A$3:$V$98,AT$19+2,FALSE)=0,"",VLOOKUP($A22,'Control Sample Data'!$A$3:$V$98,AT$19+2,FALSE)))</f>
        <v/>
      </c>
    </row>
    <row r="23" spans="1:46" ht="12.75" customHeight="1" x14ac:dyDescent="0.2">
      <c r="A23" s="134" t="s">
        <v>125</v>
      </c>
      <c r="B23" s="60"/>
      <c r="C23" s="113"/>
      <c r="D23" s="61" t="str">
        <f>IF(ISERROR(AVERAGE('Choose Housekeeping Genes'!D$20:D$22)),"",AVERAGE('Choose Housekeeping Genes'!D$20:D$22))</f>
        <v/>
      </c>
      <c r="E23" s="61" t="str">
        <f>IF(ISERROR(AVERAGE('Choose Housekeeping Genes'!E$20:E$22)),"",AVERAGE('Choose Housekeeping Genes'!E$20:E$22))</f>
        <v/>
      </c>
      <c r="F23" s="61" t="str">
        <f>IF(ISERROR(AVERAGE('Choose Housekeeping Genes'!F$20:F$22)),"",AVERAGE('Choose Housekeeping Genes'!F$20:F$22))</f>
        <v/>
      </c>
      <c r="G23" s="61" t="str">
        <f>IF(ISERROR(AVERAGE('Choose Housekeeping Genes'!G$20:G$22)),"",AVERAGE('Choose Housekeeping Genes'!G$20:G$22))</f>
        <v/>
      </c>
      <c r="H23" s="61" t="str">
        <f>IF(ISERROR(AVERAGE('Choose Housekeeping Genes'!H$20:H$22)),"",AVERAGE('Choose Housekeeping Genes'!H$20:H$22))</f>
        <v/>
      </c>
      <c r="I23" s="61" t="str">
        <f>IF(ISERROR(AVERAGE('Choose Housekeeping Genes'!I$20:I$22)),"",AVERAGE('Choose Housekeeping Genes'!I$20:I$22))</f>
        <v/>
      </c>
      <c r="J23" s="61" t="str">
        <f>IF(ISERROR(AVERAGE('Choose Housekeeping Genes'!J$20:J$22)),"",AVERAGE('Choose Housekeeping Genes'!J$20:J$22))</f>
        <v/>
      </c>
      <c r="K23" s="61" t="str">
        <f>IF(ISERROR(AVERAGE('Choose Housekeeping Genes'!K$20:K$22)),"",AVERAGE('Choose Housekeeping Genes'!K$20:K$22))</f>
        <v/>
      </c>
      <c r="L23" s="61" t="str">
        <f>IF(ISERROR(AVERAGE('Choose Housekeeping Genes'!L$20:L$22)),"",AVERAGE('Choose Housekeeping Genes'!L$20:L$22))</f>
        <v/>
      </c>
      <c r="M23" s="61" t="str">
        <f>IF(ISERROR(AVERAGE('Choose Housekeeping Genes'!M$20:M$22)),"",AVERAGE('Choose Housekeeping Genes'!M$20:M$22))</f>
        <v/>
      </c>
      <c r="N23" s="61" t="str">
        <f>IF(ISERROR(AVERAGE('Choose Housekeeping Genes'!N$20:N$22)),"",AVERAGE('Choose Housekeeping Genes'!N$20:N$22))</f>
        <v/>
      </c>
      <c r="O23" s="61" t="str">
        <f>IF(ISERROR(AVERAGE('Choose Housekeeping Genes'!O$20:O$22)),"",AVERAGE('Choose Housekeeping Genes'!O$20:O$22))</f>
        <v/>
      </c>
      <c r="P23" s="61" t="str">
        <f>IF(ISERROR(AVERAGE('Choose Housekeeping Genes'!P$20:P$22)),"",AVERAGE('Choose Housekeeping Genes'!P$20:P$22))</f>
        <v/>
      </c>
      <c r="Q23" s="61" t="str">
        <f>IF(ISERROR(AVERAGE('Choose Housekeeping Genes'!Q$20:Q$22)),"",AVERAGE('Choose Housekeeping Genes'!Q$20:Q$22))</f>
        <v/>
      </c>
      <c r="R23" s="61" t="str">
        <f>IF(ISERROR(AVERAGE('Choose Housekeeping Genes'!R$20:R$22)),"",AVERAGE('Choose Housekeeping Genes'!R$20:R$22))</f>
        <v/>
      </c>
      <c r="S23" s="61" t="str">
        <f>IF(ISERROR(AVERAGE('Choose Housekeeping Genes'!S$20:S$22)),"",AVERAGE('Choose Housekeeping Genes'!S$20:S$22))</f>
        <v/>
      </c>
      <c r="T23" s="61" t="str">
        <f>IF(ISERROR(AVERAGE('Choose Housekeeping Genes'!T$20:T$22)),"",AVERAGE('Choose Housekeeping Genes'!T$20:T$22))</f>
        <v/>
      </c>
      <c r="U23" s="61" t="str">
        <f>IF(ISERROR(AVERAGE('Choose Housekeeping Genes'!U$20:U$22)),"",AVERAGE('Choose Housekeeping Genes'!U$20:U$22))</f>
        <v/>
      </c>
      <c r="V23" s="61" t="str">
        <f>IF(ISERROR(AVERAGE('Choose Housekeeping Genes'!V$20:V$22)),"",AVERAGE('Choose Housekeeping Genes'!V$20:V$22))</f>
        <v/>
      </c>
      <c r="W23" s="61" t="str">
        <f>IF(ISERROR(AVERAGE('Choose Housekeeping Genes'!W$20:W$22)),"",AVERAGE('Choose Housekeeping Genes'!W$20:W$22))</f>
        <v/>
      </c>
      <c r="Y23" s="135" t="s">
        <v>125</v>
      </c>
      <c r="Z23" s="123"/>
      <c r="AA23" s="61" t="str">
        <f>IF(ISERROR(AVERAGE('Choose Housekeeping Genes'!AA$20:AA$22)),"",AVERAGE('Choose Housekeeping Genes'!AA$20:AA$22))</f>
        <v/>
      </c>
      <c r="AB23" s="61" t="str">
        <f>IF(ISERROR(AVERAGE('Choose Housekeeping Genes'!AB$20:AB$22)),"",AVERAGE('Choose Housekeeping Genes'!AB$20:AB$22))</f>
        <v/>
      </c>
      <c r="AC23" s="61" t="str">
        <f>IF(ISERROR(AVERAGE('Choose Housekeeping Genes'!AC$20:AC$22)),"",AVERAGE('Choose Housekeeping Genes'!AC$20:AC$22))</f>
        <v/>
      </c>
      <c r="AD23" s="61" t="str">
        <f>IF(ISERROR(AVERAGE('Choose Housekeeping Genes'!AD$20:AD$22)),"",AVERAGE('Choose Housekeeping Genes'!AD$20:AD$22))</f>
        <v/>
      </c>
      <c r="AE23" s="61" t="str">
        <f>IF(ISERROR(AVERAGE('Choose Housekeeping Genes'!AE$20:AE$22)),"",AVERAGE('Choose Housekeeping Genes'!AE$20:AE$22))</f>
        <v/>
      </c>
      <c r="AF23" s="61" t="str">
        <f>IF(ISERROR(AVERAGE('Choose Housekeeping Genes'!AF$20:AF$22)),"",AVERAGE('Choose Housekeeping Genes'!AF$20:AF$22))</f>
        <v/>
      </c>
      <c r="AG23" s="61" t="str">
        <f>IF(ISERROR(AVERAGE('Choose Housekeeping Genes'!AG$20:AG$22)),"",AVERAGE('Choose Housekeeping Genes'!AG$20:AG$22))</f>
        <v/>
      </c>
      <c r="AH23" s="61" t="str">
        <f>IF(ISERROR(AVERAGE('Choose Housekeeping Genes'!AH$20:AH$22)),"",AVERAGE('Choose Housekeeping Genes'!AH$20:AH$22))</f>
        <v/>
      </c>
      <c r="AI23" s="61" t="str">
        <f>IF(ISERROR(AVERAGE('Choose Housekeeping Genes'!AI$20:AI$22)),"",AVERAGE('Choose Housekeeping Genes'!AI$20:AI$22))</f>
        <v/>
      </c>
      <c r="AJ23" s="61" t="str">
        <f>IF(ISERROR(AVERAGE('Choose Housekeeping Genes'!AJ$20:AJ$22)),"",AVERAGE('Choose Housekeeping Genes'!AJ$20:AJ$22))</f>
        <v/>
      </c>
      <c r="AK23" s="61" t="str">
        <f>IF(ISERROR(AVERAGE('Choose Housekeeping Genes'!AK$20:AK$22)),"",AVERAGE('Choose Housekeeping Genes'!AK$20:AK$22))</f>
        <v/>
      </c>
      <c r="AL23" s="61" t="str">
        <f>IF(ISERROR(AVERAGE('Choose Housekeeping Genes'!AL$20:AL$22)),"",AVERAGE('Choose Housekeeping Genes'!AL$20:AL$22))</f>
        <v/>
      </c>
      <c r="AM23" s="61" t="str">
        <f>IF(ISERROR(AVERAGE('Choose Housekeeping Genes'!AM$20:AM$22)),"",AVERAGE('Choose Housekeeping Genes'!AM$20:AM$22))</f>
        <v/>
      </c>
      <c r="AN23" s="61" t="str">
        <f>IF(ISERROR(AVERAGE('Choose Housekeeping Genes'!AN$20:AN$22)),"",AVERAGE('Choose Housekeeping Genes'!AN$20:AN$22))</f>
        <v/>
      </c>
      <c r="AO23" s="61" t="str">
        <f>IF(ISERROR(AVERAGE('Choose Housekeeping Genes'!AO$20:AO$22)),"",AVERAGE('Choose Housekeeping Genes'!AO$20:AO$22))</f>
        <v/>
      </c>
      <c r="AP23" s="61" t="str">
        <f>IF(ISERROR(AVERAGE('Choose Housekeeping Genes'!AP$20:AP$22)),"",AVERAGE('Choose Housekeeping Genes'!AP$20:AP$22))</f>
        <v/>
      </c>
      <c r="AQ23" s="61" t="str">
        <f>IF(ISERROR(AVERAGE('Choose Housekeeping Genes'!AQ$20:AQ$22)),"",AVERAGE('Choose Housekeeping Genes'!AQ$20:AQ$22))</f>
        <v/>
      </c>
      <c r="AR23" s="61" t="str">
        <f>IF(ISERROR(AVERAGE('Choose Housekeeping Genes'!AR$20:AR$22)),"",AVERAGE('Choose Housekeeping Genes'!AR$20:AR$22))</f>
        <v/>
      </c>
      <c r="AS23" s="61" t="str">
        <f>IF(ISERROR(AVERAGE('Choose Housekeeping Genes'!AS$20:AS$22)),"",AVERAGE('Choose Housekeeping Genes'!AS$20:AS$22))</f>
        <v/>
      </c>
      <c r="AT23" s="61" t="str">
        <f>IF(ISERROR(AVERAGE('Choose Housekeeping Genes'!AT$20:AT$22)),"",AVERAGE('Choose Housekeeping Genes'!AT$20:AT$22))</f>
        <v/>
      </c>
    </row>
    <row r="24" spans="1:46" x14ac:dyDescent="0.2">
      <c r="A24" s="134" t="s">
        <v>126</v>
      </c>
      <c r="B24" s="60"/>
      <c r="C24" s="113"/>
      <c r="D24" s="61" t="str">
        <f>IF(ISNUMBER(D23),AVERAGE('Choose Housekeeping Genes'!$D$23:$W$23,'Choose Housekeeping Genes'!$AA$23:$AT$23),"")</f>
        <v/>
      </c>
      <c r="E24" s="61" t="str">
        <f>IF(ISNUMBER(E23),AVERAGE('Choose Housekeeping Genes'!$D$23:$W$23,'Choose Housekeeping Genes'!$AA$23:$AT$23),"")</f>
        <v/>
      </c>
      <c r="F24" s="61" t="str">
        <f>IF(ISNUMBER(F23),AVERAGE('Choose Housekeeping Genes'!$D$23:$W$23,'Choose Housekeeping Genes'!$AA$23:$AT$23),"")</f>
        <v/>
      </c>
      <c r="G24" s="61" t="str">
        <f>IF(ISNUMBER(G23),AVERAGE('Choose Housekeeping Genes'!$D$23:$W$23,'Choose Housekeeping Genes'!$AA$23:$AT$23),"")</f>
        <v/>
      </c>
      <c r="H24" s="61" t="str">
        <f>IF(ISNUMBER(H23),AVERAGE('Choose Housekeeping Genes'!$D$23:$W$23,'Choose Housekeeping Genes'!$AA$23:$AT$23),"")</f>
        <v/>
      </c>
      <c r="I24" s="61" t="str">
        <f>IF(ISNUMBER(I23),AVERAGE('Choose Housekeeping Genes'!$D$23:$W$23,'Choose Housekeeping Genes'!$AA$23:$AT$23),"")</f>
        <v/>
      </c>
      <c r="J24" s="61" t="str">
        <f>IF(ISNUMBER(J23),AVERAGE('Choose Housekeeping Genes'!$D$23:$W$23,'Choose Housekeeping Genes'!$AA$23:$AT$23),"")</f>
        <v/>
      </c>
      <c r="K24" s="61" t="str">
        <f>IF(ISNUMBER(K23),AVERAGE('Choose Housekeeping Genes'!$D$23:$W$23,'Choose Housekeeping Genes'!$AA$23:$AT$23),"")</f>
        <v/>
      </c>
      <c r="L24" s="61" t="str">
        <f>IF(ISNUMBER(L23),AVERAGE('Choose Housekeeping Genes'!$D$23:$W$23,'Choose Housekeeping Genes'!$AA$23:$AT$23),"")</f>
        <v/>
      </c>
      <c r="M24" s="61" t="str">
        <f>IF(ISNUMBER(M23),AVERAGE('Choose Housekeeping Genes'!$D$23:$W$23,'Choose Housekeeping Genes'!$AA$23:$AT$23),"")</f>
        <v/>
      </c>
      <c r="N24" s="61" t="str">
        <f>IF(ISNUMBER(N23),AVERAGE('Choose Housekeeping Genes'!$D$23:$W$23,'Choose Housekeeping Genes'!$AA$23:$AT$23),"")</f>
        <v/>
      </c>
      <c r="O24" s="61" t="str">
        <f>IF(ISNUMBER(O23),AVERAGE('Choose Housekeeping Genes'!$D$23:$W$23,'Choose Housekeeping Genes'!$AA$23:$AT$23),"")</f>
        <v/>
      </c>
      <c r="P24" s="61" t="str">
        <f>IF(ISNUMBER(P23),AVERAGE('Choose Housekeeping Genes'!$D$23:$W$23,'Choose Housekeeping Genes'!$AA$23:$AT$23),"")</f>
        <v/>
      </c>
      <c r="Q24" s="61" t="str">
        <f>IF(ISNUMBER(Q23),AVERAGE('Choose Housekeeping Genes'!$D$23:$W$23,'Choose Housekeeping Genes'!$AA$23:$AT$23),"")</f>
        <v/>
      </c>
      <c r="R24" s="61" t="str">
        <f>IF(ISNUMBER(R23),AVERAGE('Choose Housekeeping Genes'!$D$23:$W$23,'Choose Housekeeping Genes'!$AA$23:$AT$23),"")</f>
        <v/>
      </c>
      <c r="S24" s="61" t="str">
        <f>IF(ISNUMBER(S23),AVERAGE('Choose Housekeeping Genes'!$D$23:$W$23,'Choose Housekeeping Genes'!$AA$23:$AT$23),"")</f>
        <v/>
      </c>
      <c r="T24" s="61" t="str">
        <f>IF(ISNUMBER(T23),AVERAGE('Choose Housekeeping Genes'!$D$23:$W$23,'Choose Housekeeping Genes'!$AA$23:$AT$23),"")</f>
        <v/>
      </c>
      <c r="U24" s="61" t="str">
        <f>IF(ISNUMBER(U23),AVERAGE('Choose Housekeeping Genes'!$D$23:$W$23,'Choose Housekeeping Genes'!$AA$23:$AT$23),"")</f>
        <v/>
      </c>
      <c r="V24" s="61" t="str">
        <f>IF(ISNUMBER(V23),AVERAGE('Choose Housekeeping Genes'!$D$23:$W$23,'Choose Housekeeping Genes'!$AA$23:$AT$23),"")</f>
        <v/>
      </c>
      <c r="W24" s="61" t="str">
        <f>IF(ISNUMBER(W23),AVERAGE('Choose Housekeeping Genes'!$D$23:$W$23,'Choose Housekeeping Genes'!$AA$23:$AT$23),"")</f>
        <v/>
      </c>
      <c r="Y24" s="135" t="s">
        <v>126</v>
      </c>
      <c r="Z24" s="123"/>
      <c r="AA24" s="61" t="str">
        <f>IF(ISNUMBER(AA23),AVERAGE('Choose Housekeeping Genes'!$D$23:$W$23,'Choose Housekeeping Genes'!$AA$23:$AT$23),"")</f>
        <v/>
      </c>
      <c r="AB24" s="61" t="str">
        <f>IF(ISNUMBER(AB23),AVERAGE('Choose Housekeeping Genes'!$D$23:$W$23,'Choose Housekeeping Genes'!$AA$23:$AT$23),"")</f>
        <v/>
      </c>
      <c r="AC24" s="61" t="str">
        <f>IF(ISNUMBER(AC23),AVERAGE('Choose Housekeeping Genes'!$D$23:$W$23,'Choose Housekeeping Genes'!$AA$23:$AT$23),"")</f>
        <v/>
      </c>
      <c r="AD24" s="61" t="str">
        <f>IF(ISNUMBER(AD23),AVERAGE('Choose Housekeeping Genes'!$D$23:$W$23,'Choose Housekeeping Genes'!$AA$23:$AT$23),"")</f>
        <v/>
      </c>
      <c r="AE24" s="61" t="str">
        <f>IF(ISNUMBER(AE23),AVERAGE('Choose Housekeeping Genes'!$D$23:$W$23,'Choose Housekeeping Genes'!$AA$23:$AT$23),"")</f>
        <v/>
      </c>
      <c r="AF24" s="61" t="str">
        <f>IF(ISNUMBER(AF23),AVERAGE('Choose Housekeeping Genes'!$D$23:$W$23,'Choose Housekeeping Genes'!$AA$23:$AT$23),"")</f>
        <v/>
      </c>
      <c r="AG24" s="61" t="str">
        <f>IF(ISNUMBER(AG23),AVERAGE('Choose Housekeeping Genes'!$D$23:$W$23,'Choose Housekeeping Genes'!$AA$23:$AT$23),"")</f>
        <v/>
      </c>
      <c r="AH24" s="61" t="str">
        <f>IF(ISNUMBER(AH23),AVERAGE('Choose Housekeeping Genes'!$D$23:$W$23,'Choose Housekeeping Genes'!$AA$23:$AT$23),"")</f>
        <v/>
      </c>
      <c r="AI24" s="61" t="str">
        <f>IF(ISNUMBER(AI23),AVERAGE('Choose Housekeeping Genes'!$D$23:$W$23,'Choose Housekeeping Genes'!$AA$23:$AT$23),"")</f>
        <v/>
      </c>
      <c r="AJ24" s="61" t="str">
        <f>IF(ISNUMBER(AJ23),AVERAGE('Choose Housekeeping Genes'!$D$23:$W$23,'Choose Housekeeping Genes'!$AA$23:$AT$23),"")</f>
        <v/>
      </c>
      <c r="AK24" s="61" t="str">
        <f>IF(ISNUMBER(AK23),AVERAGE('Choose Housekeeping Genes'!$D$23:$W$23,'Choose Housekeeping Genes'!$AA$23:$AT$23),"")</f>
        <v/>
      </c>
      <c r="AL24" s="61" t="str">
        <f>IF(ISNUMBER(AL23),AVERAGE('Choose Housekeeping Genes'!$D$23:$W$23,'Choose Housekeeping Genes'!$AA$23:$AT$23),"")</f>
        <v/>
      </c>
      <c r="AM24" s="61" t="str">
        <f>IF(ISNUMBER(AM23),AVERAGE('Choose Housekeeping Genes'!$D$23:$W$23,'Choose Housekeeping Genes'!$AA$23:$AT$23),"")</f>
        <v/>
      </c>
      <c r="AN24" s="61" t="str">
        <f>IF(ISNUMBER(AN23),AVERAGE('Choose Housekeeping Genes'!$D$23:$W$23,'Choose Housekeeping Genes'!$AA$23:$AT$23),"")</f>
        <v/>
      </c>
      <c r="AO24" s="61" t="str">
        <f>IF(ISNUMBER(AO23),AVERAGE('Choose Housekeeping Genes'!$D$23:$W$23,'Choose Housekeeping Genes'!$AA$23:$AT$23),"")</f>
        <v/>
      </c>
      <c r="AP24" s="61" t="str">
        <f>IF(ISNUMBER(AP23),AVERAGE('Choose Housekeeping Genes'!$D$23:$W$23,'Choose Housekeeping Genes'!$AA$23:$AT$23),"")</f>
        <v/>
      </c>
      <c r="AQ24" s="61" t="str">
        <f>IF(ISNUMBER(AQ23),AVERAGE('Choose Housekeeping Genes'!$D$23:$W$23,'Choose Housekeeping Genes'!$AA$23:$AT$23),"")</f>
        <v/>
      </c>
      <c r="AR24" s="61" t="str">
        <f>IF(ISNUMBER(AR23),AVERAGE('Choose Housekeeping Genes'!$D$23:$W$23,'Choose Housekeeping Genes'!$AA$23:$AT$23),"")</f>
        <v/>
      </c>
      <c r="AS24" s="61" t="str">
        <f>IF(ISNUMBER(AS23),AVERAGE('Choose Housekeeping Genes'!$D$23:$W$23,'Choose Housekeeping Genes'!$AA$23:$AT$23),"")</f>
        <v/>
      </c>
      <c r="AT24" s="61" t="str">
        <f>IF(ISNUMBER(AT23),AVERAGE('Choose Housekeeping Genes'!$D$23:$W$23,'Choose Housekeeping Genes'!$AA$23:$AT$23),"")</f>
        <v/>
      </c>
    </row>
    <row r="25" spans="1:46" x14ac:dyDescent="0.2">
      <c r="A25" s="134" t="s">
        <v>127</v>
      </c>
      <c r="B25" s="83"/>
      <c r="C25" s="115"/>
      <c r="D25" s="61" t="str">
        <f>IF(ISNUMBER('Choose Housekeeping Genes'!D$23-'Choose Housekeeping Genes'!D$24),'Choose Housekeeping Genes'!D$23-'Choose Housekeeping Genes'!D$24,"0")</f>
        <v>0</v>
      </c>
      <c r="E25" s="61" t="str">
        <f>IF(ISNUMBER('Choose Housekeeping Genes'!E$23-'Choose Housekeeping Genes'!E$24),'Choose Housekeeping Genes'!E$23-'Choose Housekeeping Genes'!E$24,"0")</f>
        <v>0</v>
      </c>
      <c r="F25" s="61" t="str">
        <f>IF(ISNUMBER('Choose Housekeeping Genes'!F$23-'Choose Housekeeping Genes'!F$24),'Choose Housekeeping Genes'!F$23-'Choose Housekeeping Genes'!F$24,"0")</f>
        <v>0</v>
      </c>
      <c r="G25" s="61" t="str">
        <f>IF(ISNUMBER('Choose Housekeeping Genes'!G$23-'Choose Housekeeping Genes'!G$24),'Choose Housekeeping Genes'!G$23-'Choose Housekeeping Genes'!G$24,"0")</f>
        <v>0</v>
      </c>
      <c r="H25" s="61" t="str">
        <f>IF(ISNUMBER('Choose Housekeeping Genes'!H$23-'Choose Housekeeping Genes'!H$24),'Choose Housekeeping Genes'!H$23-'Choose Housekeeping Genes'!H$24,"0")</f>
        <v>0</v>
      </c>
      <c r="I25" s="61" t="str">
        <f>IF(ISNUMBER('Choose Housekeeping Genes'!I$23-'Choose Housekeeping Genes'!I$24),'Choose Housekeeping Genes'!I$23-'Choose Housekeeping Genes'!I$24,"0")</f>
        <v>0</v>
      </c>
      <c r="J25" s="61" t="str">
        <f>IF(ISNUMBER('Choose Housekeeping Genes'!J$23-'Choose Housekeeping Genes'!J$24),'Choose Housekeeping Genes'!J$23-'Choose Housekeeping Genes'!J$24,"0")</f>
        <v>0</v>
      </c>
      <c r="K25" s="61" t="str">
        <f>IF(ISNUMBER('Choose Housekeeping Genes'!K$23-'Choose Housekeeping Genes'!K$24),'Choose Housekeeping Genes'!K$23-'Choose Housekeeping Genes'!K$24,"0")</f>
        <v>0</v>
      </c>
      <c r="L25" s="61" t="str">
        <f>IF(ISNUMBER('Choose Housekeeping Genes'!L$23-'Choose Housekeeping Genes'!L$24),'Choose Housekeeping Genes'!L$23-'Choose Housekeeping Genes'!L$24,"0")</f>
        <v>0</v>
      </c>
      <c r="M25" s="61" t="str">
        <f>IF(ISNUMBER('Choose Housekeeping Genes'!M$23-'Choose Housekeeping Genes'!M$24),'Choose Housekeeping Genes'!M$23-'Choose Housekeeping Genes'!M$24,"0")</f>
        <v>0</v>
      </c>
      <c r="N25" s="61" t="str">
        <f>IF(ISNUMBER('Choose Housekeeping Genes'!N$23-'Choose Housekeeping Genes'!N$24),'Choose Housekeeping Genes'!N$23-'Choose Housekeeping Genes'!N$24,"0")</f>
        <v>0</v>
      </c>
      <c r="O25" s="61" t="str">
        <f>IF(ISNUMBER('Choose Housekeeping Genes'!O$23-'Choose Housekeeping Genes'!O$24),'Choose Housekeeping Genes'!O$23-'Choose Housekeeping Genes'!O$24,"0")</f>
        <v>0</v>
      </c>
      <c r="P25" s="61" t="str">
        <f>IF(ISNUMBER('Choose Housekeeping Genes'!P$23-'Choose Housekeeping Genes'!P$24),'Choose Housekeeping Genes'!P$23-'Choose Housekeeping Genes'!P$24,"0")</f>
        <v>0</v>
      </c>
      <c r="Q25" s="61" t="str">
        <f>IF(ISNUMBER('Choose Housekeeping Genes'!Q$23-'Choose Housekeeping Genes'!Q$24),'Choose Housekeeping Genes'!Q$23-'Choose Housekeeping Genes'!Q$24,"0")</f>
        <v>0</v>
      </c>
      <c r="R25" s="61" t="str">
        <f>IF(ISNUMBER('Choose Housekeeping Genes'!R$23-'Choose Housekeeping Genes'!R$24),'Choose Housekeeping Genes'!R$23-'Choose Housekeeping Genes'!R$24,"0")</f>
        <v>0</v>
      </c>
      <c r="S25" s="61" t="str">
        <f>IF(ISNUMBER('Choose Housekeeping Genes'!S$23-'Choose Housekeeping Genes'!S$24),'Choose Housekeeping Genes'!S$23-'Choose Housekeeping Genes'!S$24,"0")</f>
        <v>0</v>
      </c>
      <c r="T25" s="61" t="str">
        <f>IF(ISNUMBER('Choose Housekeeping Genes'!T$23-'Choose Housekeeping Genes'!T$24),'Choose Housekeeping Genes'!T$23-'Choose Housekeeping Genes'!T$24,"0")</f>
        <v>0</v>
      </c>
      <c r="U25" s="61" t="str">
        <f>IF(ISNUMBER('Choose Housekeeping Genes'!U$23-'Choose Housekeeping Genes'!U$24),'Choose Housekeeping Genes'!U$23-'Choose Housekeeping Genes'!U$24,"0")</f>
        <v>0</v>
      </c>
      <c r="V25" s="61" t="str">
        <f>IF(ISNUMBER('Choose Housekeeping Genes'!V$23-'Choose Housekeeping Genes'!V$24),'Choose Housekeeping Genes'!V$23-'Choose Housekeeping Genes'!V$24,"0")</f>
        <v>0</v>
      </c>
      <c r="W25" s="61" t="str">
        <f>IF(ISNUMBER('Choose Housekeeping Genes'!W$23-'Choose Housekeeping Genes'!W$24),'Choose Housekeeping Genes'!W$23-'Choose Housekeeping Genes'!W$24,"0")</f>
        <v>0</v>
      </c>
      <c r="Y25" s="135" t="s">
        <v>127</v>
      </c>
      <c r="Z25" s="125"/>
      <c r="AA25" s="61" t="str">
        <f>IF(ISNUMBER('Choose Housekeeping Genes'!AA$23-'Choose Housekeeping Genes'!AA$24),'Choose Housekeeping Genes'!AA$23-'Choose Housekeeping Genes'!AA$24,"0")</f>
        <v>0</v>
      </c>
      <c r="AB25" s="61" t="str">
        <f>IF(ISNUMBER('Choose Housekeeping Genes'!AB$23-'Choose Housekeeping Genes'!AB$24),'Choose Housekeeping Genes'!AB$23-'Choose Housekeeping Genes'!AB$24,"0")</f>
        <v>0</v>
      </c>
      <c r="AC25" s="61" t="str">
        <f>IF(ISNUMBER('Choose Housekeeping Genes'!AC$23-'Choose Housekeeping Genes'!AC$24),'Choose Housekeeping Genes'!AC$23-'Choose Housekeeping Genes'!AC$24,"0")</f>
        <v>0</v>
      </c>
      <c r="AD25" s="61" t="str">
        <f>IF(ISNUMBER('Choose Housekeeping Genes'!AD$23-'Choose Housekeeping Genes'!AD$24),'Choose Housekeeping Genes'!AD$23-'Choose Housekeeping Genes'!AD$24,"0")</f>
        <v>0</v>
      </c>
      <c r="AE25" s="61" t="str">
        <f>IF(ISNUMBER('Choose Housekeeping Genes'!AE$23-'Choose Housekeeping Genes'!AE$24),'Choose Housekeeping Genes'!AE$23-'Choose Housekeeping Genes'!AE$24,"0")</f>
        <v>0</v>
      </c>
      <c r="AF25" s="61" t="str">
        <f>IF(ISNUMBER('Choose Housekeeping Genes'!AF$23-'Choose Housekeeping Genes'!AF$24),'Choose Housekeeping Genes'!AF$23-'Choose Housekeeping Genes'!AF$24,"0")</f>
        <v>0</v>
      </c>
      <c r="AG25" s="61" t="str">
        <f>IF(ISNUMBER('Choose Housekeeping Genes'!AG$23-'Choose Housekeeping Genes'!AG$24),'Choose Housekeeping Genes'!AG$23-'Choose Housekeeping Genes'!AG$24,"0")</f>
        <v>0</v>
      </c>
      <c r="AH25" s="61" t="str">
        <f>IF(ISNUMBER('Choose Housekeeping Genes'!AH$23-'Choose Housekeeping Genes'!AH$24),'Choose Housekeeping Genes'!AH$23-'Choose Housekeeping Genes'!AH$24,"0")</f>
        <v>0</v>
      </c>
      <c r="AI25" s="61" t="str">
        <f>IF(ISNUMBER('Choose Housekeeping Genes'!AI$23-'Choose Housekeeping Genes'!AI$24),'Choose Housekeeping Genes'!AI$23-'Choose Housekeeping Genes'!AI$24,"0")</f>
        <v>0</v>
      </c>
      <c r="AJ25" s="61" t="str">
        <f>IF(ISNUMBER('Choose Housekeeping Genes'!AJ$23-'Choose Housekeeping Genes'!AJ$24),'Choose Housekeeping Genes'!AJ$23-'Choose Housekeeping Genes'!AJ$24,"0")</f>
        <v>0</v>
      </c>
      <c r="AK25" s="61" t="str">
        <f>IF(ISNUMBER('Choose Housekeeping Genes'!AK$23-'Choose Housekeeping Genes'!AK$24),'Choose Housekeeping Genes'!AK$23-'Choose Housekeeping Genes'!AK$24,"0")</f>
        <v>0</v>
      </c>
      <c r="AL25" s="61" t="str">
        <f>IF(ISNUMBER('Choose Housekeeping Genes'!AL$23-'Choose Housekeeping Genes'!AL$24),'Choose Housekeeping Genes'!AL$23-'Choose Housekeeping Genes'!AL$24,"0")</f>
        <v>0</v>
      </c>
      <c r="AM25" s="61" t="str">
        <f>IF(ISNUMBER('Choose Housekeeping Genes'!AM$23-'Choose Housekeeping Genes'!AM$24),'Choose Housekeeping Genes'!AM$23-'Choose Housekeeping Genes'!AM$24,"0")</f>
        <v>0</v>
      </c>
      <c r="AN25" s="61" t="str">
        <f>IF(ISNUMBER('Choose Housekeeping Genes'!AN$23-'Choose Housekeeping Genes'!AN$24),'Choose Housekeeping Genes'!AN$23-'Choose Housekeeping Genes'!AN$24,"0")</f>
        <v>0</v>
      </c>
      <c r="AO25" s="61" t="str">
        <f>IF(ISNUMBER('Choose Housekeeping Genes'!AO$23-'Choose Housekeeping Genes'!AO$24),'Choose Housekeeping Genes'!AO$23-'Choose Housekeeping Genes'!AO$24,"0")</f>
        <v>0</v>
      </c>
      <c r="AP25" s="61" t="str">
        <f>IF(ISNUMBER('Choose Housekeeping Genes'!AP$23-'Choose Housekeeping Genes'!AP$24),'Choose Housekeeping Genes'!AP$23-'Choose Housekeeping Genes'!AP$24,"0")</f>
        <v>0</v>
      </c>
      <c r="AQ25" s="61" t="str">
        <f>IF(ISNUMBER('Choose Housekeeping Genes'!AQ$23-'Choose Housekeeping Genes'!AQ$24),'Choose Housekeeping Genes'!AQ$23-'Choose Housekeeping Genes'!AQ$24,"0")</f>
        <v>0</v>
      </c>
      <c r="AR25" s="61" t="str">
        <f>IF(ISNUMBER('Choose Housekeeping Genes'!AR$23-'Choose Housekeeping Genes'!AR$24),'Choose Housekeeping Genes'!AR$23-'Choose Housekeeping Genes'!AR$24,"0")</f>
        <v>0</v>
      </c>
      <c r="AS25" s="61" t="str">
        <f>IF(ISNUMBER('Choose Housekeeping Genes'!AS$23-'Choose Housekeeping Genes'!AS$24),'Choose Housekeeping Genes'!AS$23-'Choose Housekeeping Genes'!AS$24,"0")</f>
        <v>0</v>
      </c>
      <c r="AT25" s="61" t="str">
        <f>IF(ISNUMBER('Choose Housekeeping Genes'!AT$23-'Choose Housekeeping Genes'!AT$24),'Choose Housekeeping Genes'!AT$23-'Choose Housekeeping Genes'!AT$24,"0")</f>
        <v>0</v>
      </c>
    </row>
    <row r="26" spans="1:46" x14ac:dyDescent="0.2">
      <c r="D26" s="17" t="s">
        <v>128</v>
      </c>
      <c r="AA26" s="17" t="s">
        <v>128</v>
      </c>
    </row>
    <row r="27" spans="1:46" x14ac:dyDescent="0.2"/>
    <row r="28" spans="1:46" x14ac:dyDescent="0.2"/>
  </sheetData>
  <mergeCells count="22">
    <mergeCell ref="A18:A19"/>
    <mergeCell ref="C18:C19"/>
    <mergeCell ref="Z18:Z19"/>
    <mergeCell ref="Y18:Y19"/>
    <mergeCell ref="A9:A11"/>
    <mergeCell ref="D9:W9"/>
    <mergeCell ref="D10:W10"/>
    <mergeCell ref="A1:A2"/>
    <mergeCell ref="C1:C2"/>
    <mergeCell ref="Z1:Z2"/>
    <mergeCell ref="Y1:Y2"/>
    <mergeCell ref="D1:W1"/>
    <mergeCell ref="AA9:AT9"/>
    <mergeCell ref="D18:W18"/>
    <mergeCell ref="AZ1:AZ2"/>
    <mergeCell ref="AW1:AW2"/>
    <mergeCell ref="AX1:AX2"/>
    <mergeCell ref="AY1:AY2"/>
    <mergeCell ref="Y9:Y11"/>
    <mergeCell ref="AA10:AT10"/>
    <mergeCell ref="AA18:AT18"/>
    <mergeCell ref="AA1:AT1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8"/>
  <sheetViews>
    <sheetView zoomScale="80" zoomScaleNormal="80" workbookViewId="0">
      <selection sqref="A1:A2"/>
    </sheetView>
  </sheetViews>
  <sheetFormatPr defaultColWidth="8" defaultRowHeight="13.5" x14ac:dyDescent="0.2"/>
  <cols>
    <col min="1" max="1" width="11.125" style="3" bestFit="1" customWidth="1"/>
    <col min="2" max="2" width="5.5" style="3" bestFit="1" customWidth="1"/>
    <col min="3" max="5" width="6.125" style="3" bestFit="1" customWidth="1"/>
    <col min="6" max="11" width="5.625" style="3" bestFit="1" customWidth="1"/>
    <col min="12" max="22" width="6.5" style="3" bestFit="1" customWidth="1"/>
    <col min="23" max="23" width="11.125" style="3" customWidth="1"/>
    <col min="24" max="24" width="5.5" style="3" bestFit="1" customWidth="1"/>
    <col min="25" max="27" width="6.125" style="3" bestFit="1" customWidth="1"/>
    <col min="28" max="33" width="5.625" style="3" bestFit="1" customWidth="1"/>
    <col min="34" max="44" width="6.5" style="3" bestFit="1" customWidth="1"/>
    <col min="45" max="45" width="11.125" style="3" customWidth="1"/>
    <col min="46" max="46" width="5.5" style="3" bestFit="1" customWidth="1"/>
    <col min="47" max="49" width="6.5" style="3" bestFit="1" customWidth="1"/>
    <col min="50" max="55" width="5.625" style="3" bestFit="1" customWidth="1"/>
    <col min="56" max="66" width="6.5" style="3" bestFit="1" customWidth="1"/>
    <col min="67" max="67" width="11.125" style="3" customWidth="1"/>
    <col min="68" max="68" width="5.5" style="3" bestFit="1" customWidth="1"/>
    <col min="69" max="71" width="6.5" style="3" bestFit="1" customWidth="1"/>
    <col min="72" max="77" width="5.625" style="3" bestFit="1" customWidth="1"/>
    <col min="78" max="78" width="6.5" style="3" bestFit="1" customWidth="1"/>
    <col min="79" max="80" width="6.5" bestFit="1" customWidth="1"/>
    <col min="81" max="88" width="6.5" style="3" bestFit="1" customWidth="1"/>
    <col min="89" max="89" width="5.625" style="3" bestFit="1" customWidth="1"/>
    <col min="90" max="90" width="7.375" style="3" bestFit="1" customWidth="1"/>
    <col min="91" max="91" width="11" style="3" customWidth="1"/>
    <col min="92" max="93" width="8" style="3"/>
    <col min="94" max="94" width="8.375" style="3" customWidth="1"/>
    <col min="95" max="95" width="11.5" style="3" customWidth="1"/>
    <col min="96" max="96" width="10" style="3" customWidth="1"/>
    <col min="97" max="16384" width="8" style="3"/>
  </cols>
  <sheetData>
    <row r="1" spans="1:102" ht="12.75" customHeight="1" x14ac:dyDescent="0.25">
      <c r="A1" s="187" t="s">
        <v>100</v>
      </c>
      <c r="B1" s="235" t="s">
        <v>101</v>
      </c>
      <c r="C1" s="238" t="s">
        <v>169</v>
      </c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197" t="s">
        <v>100</v>
      </c>
      <c r="X1" s="237" t="s">
        <v>101</v>
      </c>
      <c r="Y1" s="201" t="s">
        <v>170</v>
      </c>
      <c r="Z1" s="201"/>
      <c r="AA1" s="201"/>
      <c r="AB1" s="201"/>
      <c r="AC1" s="201"/>
      <c r="AD1" s="201"/>
      <c r="AE1" s="201"/>
      <c r="AF1" s="201"/>
      <c r="AG1" s="201"/>
      <c r="AH1" s="201"/>
      <c r="AI1" s="201"/>
      <c r="AJ1" s="201"/>
      <c r="AK1" s="201"/>
      <c r="AL1" s="201"/>
      <c r="AM1" s="201"/>
      <c r="AN1" s="201"/>
      <c r="AO1" s="201"/>
      <c r="AP1" s="201"/>
      <c r="AQ1" s="201"/>
      <c r="AR1" s="201"/>
      <c r="AS1" s="187" t="s">
        <v>100</v>
      </c>
      <c r="AT1" s="235" t="s">
        <v>101</v>
      </c>
      <c r="AU1" s="238" t="s">
        <v>129</v>
      </c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197" t="s">
        <v>100</v>
      </c>
      <c r="BP1" s="237" t="s">
        <v>101</v>
      </c>
      <c r="BQ1" s="201" t="s">
        <v>130</v>
      </c>
      <c r="BR1" s="201"/>
      <c r="BS1" s="201"/>
      <c r="BT1" s="201"/>
      <c r="BU1" s="201"/>
      <c r="BV1" s="201"/>
      <c r="BW1" s="201"/>
      <c r="BX1" s="201"/>
      <c r="BY1" s="201"/>
      <c r="BZ1" s="201"/>
      <c r="CA1" s="201"/>
      <c r="CB1" s="201"/>
      <c r="CC1" s="201"/>
      <c r="CD1" s="201"/>
      <c r="CE1" s="201"/>
      <c r="CF1" s="201"/>
      <c r="CG1" s="201"/>
      <c r="CH1" s="201"/>
      <c r="CI1" s="201"/>
      <c r="CJ1" s="201"/>
      <c r="CK1" s="239" t="s">
        <v>102</v>
      </c>
      <c r="CL1" s="240" t="s">
        <v>120</v>
      </c>
    </row>
    <row r="2" spans="1:102" ht="15" x14ac:dyDescent="0.25">
      <c r="A2" s="234"/>
      <c r="B2" s="234"/>
      <c r="C2" s="59" t="s">
        <v>113</v>
      </c>
      <c r="D2" s="59" t="s">
        <v>114</v>
      </c>
      <c r="E2" s="59" t="s">
        <v>115</v>
      </c>
      <c r="F2" s="59" t="s">
        <v>105</v>
      </c>
      <c r="G2" s="59" t="s">
        <v>106</v>
      </c>
      <c r="H2" s="59" t="s">
        <v>107</v>
      </c>
      <c r="I2" s="59" t="s">
        <v>108</v>
      </c>
      <c r="J2" s="59" t="s">
        <v>109</v>
      </c>
      <c r="K2" s="59" t="s">
        <v>110</v>
      </c>
      <c r="L2" s="59" t="s">
        <v>111</v>
      </c>
      <c r="M2" s="59" t="s">
        <v>154</v>
      </c>
      <c r="N2" s="59" t="s">
        <v>155</v>
      </c>
      <c r="O2" s="59" t="s">
        <v>156</v>
      </c>
      <c r="P2" s="59" t="s">
        <v>157</v>
      </c>
      <c r="Q2" s="59" t="s">
        <v>158</v>
      </c>
      <c r="R2" s="59" t="s">
        <v>159</v>
      </c>
      <c r="S2" s="59" t="s">
        <v>160</v>
      </c>
      <c r="T2" s="59" t="s">
        <v>161</v>
      </c>
      <c r="U2" s="59" t="s">
        <v>162</v>
      </c>
      <c r="V2" s="59" t="s">
        <v>163</v>
      </c>
      <c r="W2" s="236"/>
      <c r="X2" s="236"/>
      <c r="Y2" s="103" t="s">
        <v>113</v>
      </c>
      <c r="Z2" s="103" t="s">
        <v>114</v>
      </c>
      <c r="AA2" s="103" t="s">
        <v>115</v>
      </c>
      <c r="AB2" s="103" t="s">
        <v>105</v>
      </c>
      <c r="AC2" s="103" t="s">
        <v>106</v>
      </c>
      <c r="AD2" s="103" t="s">
        <v>107</v>
      </c>
      <c r="AE2" s="103" t="s">
        <v>108</v>
      </c>
      <c r="AF2" s="103" t="s">
        <v>109</v>
      </c>
      <c r="AG2" s="103" t="s">
        <v>110</v>
      </c>
      <c r="AH2" s="103" t="s">
        <v>111</v>
      </c>
      <c r="AI2" s="103" t="s">
        <v>154</v>
      </c>
      <c r="AJ2" s="103" t="s">
        <v>155</v>
      </c>
      <c r="AK2" s="103" t="s">
        <v>156</v>
      </c>
      <c r="AL2" s="103" t="s">
        <v>157</v>
      </c>
      <c r="AM2" s="103" t="s">
        <v>158</v>
      </c>
      <c r="AN2" s="103" t="s">
        <v>159</v>
      </c>
      <c r="AO2" s="103" t="s">
        <v>160</v>
      </c>
      <c r="AP2" s="103" t="s">
        <v>161</v>
      </c>
      <c r="AQ2" s="103" t="s">
        <v>162</v>
      </c>
      <c r="AR2" s="103" t="s">
        <v>163</v>
      </c>
      <c r="AS2" s="234"/>
      <c r="AT2" s="234"/>
      <c r="AU2" s="59" t="s">
        <v>113</v>
      </c>
      <c r="AV2" s="59" t="s">
        <v>114</v>
      </c>
      <c r="AW2" s="59" t="s">
        <v>115</v>
      </c>
      <c r="AX2" s="59" t="s">
        <v>105</v>
      </c>
      <c r="AY2" s="59" t="s">
        <v>106</v>
      </c>
      <c r="AZ2" s="59" t="s">
        <v>107</v>
      </c>
      <c r="BA2" s="59" t="s">
        <v>108</v>
      </c>
      <c r="BB2" s="59" t="s">
        <v>109</v>
      </c>
      <c r="BC2" s="59" t="s">
        <v>110</v>
      </c>
      <c r="BD2" s="59" t="s">
        <v>111</v>
      </c>
      <c r="BE2" s="59" t="s">
        <v>154</v>
      </c>
      <c r="BF2" s="59" t="s">
        <v>155</v>
      </c>
      <c r="BG2" s="59" t="s">
        <v>156</v>
      </c>
      <c r="BH2" s="59" t="s">
        <v>157</v>
      </c>
      <c r="BI2" s="59" t="s">
        <v>158</v>
      </c>
      <c r="BJ2" s="59" t="s">
        <v>159</v>
      </c>
      <c r="BK2" s="59" t="s">
        <v>160</v>
      </c>
      <c r="BL2" s="59" t="s">
        <v>161</v>
      </c>
      <c r="BM2" s="59" t="s">
        <v>162</v>
      </c>
      <c r="BN2" s="59" t="s">
        <v>163</v>
      </c>
      <c r="BO2" s="236"/>
      <c r="BP2" s="237"/>
      <c r="BQ2" s="103" t="s">
        <v>113</v>
      </c>
      <c r="BR2" s="103" t="s">
        <v>114</v>
      </c>
      <c r="BS2" s="103" t="s">
        <v>115</v>
      </c>
      <c r="BT2" s="103" t="s">
        <v>105</v>
      </c>
      <c r="BU2" s="103" t="s">
        <v>106</v>
      </c>
      <c r="BV2" s="103" t="s">
        <v>107</v>
      </c>
      <c r="BW2" s="103" t="s">
        <v>108</v>
      </c>
      <c r="BX2" s="103" t="s">
        <v>109</v>
      </c>
      <c r="BY2" s="103" t="s">
        <v>110</v>
      </c>
      <c r="BZ2" s="103" t="s">
        <v>111</v>
      </c>
      <c r="CA2" s="103" t="s">
        <v>154</v>
      </c>
      <c r="CB2" s="103" t="s">
        <v>155</v>
      </c>
      <c r="CC2" s="103" t="s">
        <v>156</v>
      </c>
      <c r="CD2" s="103" t="s">
        <v>157</v>
      </c>
      <c r="CE2" s="103" t="s">
        <v>158</v>
      </c>
      <c r="CF2" s="103" t="s">
        <v>159</v>
      </c>
      <c r="CG2" s="103" t="s">
        <v>160</v>
      </c>
      <c r="CH2" s="103" t="s">
        <v>161</v>
      </c>
      <c r="CI2" s="103" t="s">
        <v>162</v>
      </c>
      <c r="CJ2" s="103" t="s">
        <v>163</v>
      </c>
      <c r="CK2" s="239"/>
      <c r="CL2" s="240"/>
    </row>
    <row r="3" spans="1:102" ht="12.75" customHeight="1" x14ac:dyDescent="0.2">
      <c r="A3" s="27" t="str">
        <f>'Test Sample Data'!A3</f>
        <v>ADAR</v>
      </c>
      <c r="B3" s="73" t="s">
        <v>2</v>
      </c>
      <c r="C3" s="74" t="str">
        <f>IF(SUM('Test Sample Data'!C$3:C$98)&gt;10,IF(AND(ISNUMBER('Test Sample Data'!C3),'Test Sample Data'!C3&lt;35,'Test Sample Data'!C3&gt;0),'Test Sample Data'!C3-'Choose Housekeeping Genes'!D$25,35-'Choose Housekeeping Genes'!D$25),"")</f>
        <v/>
      </c>
      <c r="D3" s="74" t="str">
        <f>IF(SUM('Test Sample Data'!D$3:D$98)&gt;10,IF(AND(ISNUMBER('Test Sample Data'!D3),'Test Sample Data'!D3&lt;35,'Test Sample Data'!D3&gt;0),'Test Sample Data'!D3-'Choose Housekeeping Genes'!E$25,35-'Choose Housekeeping Genes'!E$25),"")</f>
        <v/>
      </c>
      <c r="E3" s="74" t="str">
        <f>IF(SUM('Test Sample Data'!E$3:E$98)&gt;10,IF(AND(ISNUMBER('Test Sample Data'!E3),'Test Sample Data'!E3&lt;35,'Test Sample Data'!E3&gt;0),'Test Sample Data'!E3-'Choose Housekeeping Genes'!F$25,35-'Choose Housekeeping Genes'!F$25),"")</f>
        <v/>
      </c>
      <c r="F3" s="74" t="str">
        <f>IF(SUM('Test Sample Data'!F$3:F$98)&gt;10,IF(AND(ISNUMBER('Test Sample Data'!F3),'Test Sample Data'!F3&lt;35,'Test Sample Data'!F3&gt;0),'Test Sample Data'!F3-'Choose Housekeeping Genes'!G$25,35-'Choose Housekeeping Genes'!G$25),"")</f>
        <v/>
      </c>
      <c r="G3" s="74" t="str">
        <f>IF(SUM('Test Sample Data'!G$3:G$98)&gt;10,IF(AND(ISNUMBER('Test Sample Data'!G3),'Test Sample Data'!G3&lt;35,'Test Sample Data'!G3&gt;0),'Test Sample Data'!G3-'Choose Housekeeping Genes'!H$25,35-'Choose Housekeeping Genes'!H$25),"")</f>
        <v/>
      </c>
      <c r="H3" s="74" t="str">
        <f>IF(SUM('Test Sample Data'!H$3:H$98)&gt;10,IF(AND(ISNUMBER('Test Sample Data'!H3),'Test Sample Data'!H3&lt;35,'Test Sample Data'!H3&gt;0),'Test Sample Data'!H3-'Choose Housekeeping Genes'!I$25,35-'Choose Housekeeping Genes'!I$25),"")</f>
        <v/>
      </c>
      <c r="I3" s="74" t="str">
        <f>IF(SUM('Test Sample Data'!I$3:I$98)&gt;10,IF(AND(ISNUMBER('Test Sample Data'!I3),'Test Sample Data'!I3&lt;35,'Test Sample Data'!I3&gt;0),'Test Sample Data'!I3-'Choose Housekeeping Genes'!J$25,35-'Choose Housekeeping Genes'!J$25),"")</f>
        <v/>
      </c>
      <c r="J3" s="74" t="str">
        <f>IF(SUM('Test Sample Data'!J$3:J$98)&gt;10,IF(AND(ISNUMBER('Test Sample Data'!J3),'Test Sample Data'!J3&lt;35,'Test Sample Data'!J3&gt;0),'Test Sample Data'!J3-'Choose Housekeeping Genes'!K$25,35-'Choose Housekeeping Genes'!K$25),"")</f>
        <v/>
      </c>
      <c r="K3" s="74" t="str">
        <f>IF(SUM('Test Sample Data'!K$3:K$98)&gt;10,IF(AND(ISNUMBER('Test Sample Data'!K3),'Test Sample Data'!K3&lt;35,'Test Sample Data'!K3&gt;0),'Test Sample Data'!K3-'Choose Housekeeping Genes'!L$25,35-'Choose Housekeeping Genes'!L$25),"")</f>
        <v/>
      </c>
      <c r="L3" s="74" t="str">
        <f>IF(SUM('Test Sample Data'!L$3:L$98)&gt;10,IF(AND(ISNUMBER('Test Sample Data'!L3),'Test Sample Data'!L3&lt;35,'Test Sample Data'!L3&gt;0),'Test Sample Data'!L3-'Choose Housekeeping Genes'!M$25,35-'Choose Housekeeping Genes'!M$25),"")</f>
        <v/>
      </c>
      <c r="M3" s="74" t="str">
        <f>IF(SUM('Test Sample Data'!M$3:M$98)&gt;10,IF(AND(ISNUMBER('Test Sample Data'!M3),'Test Sample Data'!M3&lt;35,'Test Sample Data'!M3&gt;0),'Test Sample Data'!M3-'Choose Housekeeping Genes'!N$25,35-'Choose Housekeeping Genes'!N$25),"")</f>
        <v/>
      </c>
      <c r="N3" s="74" t="str">
        <f>IF(SUM('Test Sample Data'!N$3:N$98)&gt;10,IF(AND(ISNUMBER('Test Sample Data'!N3),'Test Sample Data'!N3&lt;35,'Test Sample Data'!N3&gt;0),'Test Sample Data'!N3-'Choose Housekeeping Genes'!O$25,35-'Choose Housekeeping Genes'!O$25),"")</f>
        <v/>
      </c>
      <c r="O3" s="74" t="str">
        <f>IF(SUM('Test Sample Data'!O$3:O$98)&gt;10,IF(AND(ISNUMBER('Test Sample Data'!O3),'Test Sample Data'!O3&lt;35,'Test Sample Data'!O3&gt;0),'Test Sample Data'!O3-'Choose Housekeeping Genes'!P$25,35-'Choose Housekeeping Genes'!P$25),"")</f>
        <v/>
      </c>
      <c r="P3" s="74" t="str">
        <f>IF(SUM('Test Sample Data'!P$3:P$98)&gt;10,IF(AND(ISNUMBER('Test Sample Data'!P3),'Test Sample Data'!P3&lt;35,'Test Sample Data'!P3&gt;0),'Test Sample Data'!P3-'Choose Housekeeping Genes'!Q$25,35-'Choose Housekeeping Genes'!Q$25),"")</f>
        <v/>
      </c>
      <c r="Q3" s="74" t="str">
        <f>IF(SUM('Test Sample Data'!Q$3:Q$98)&gt;10,IF(AND(ISNUMBER('Test Sample Data'!Q3),'Test Sample Data'!Q3&lt;35,'Test Sample Data'!Q3&gt;0),'Test Sample Data'!Q3-'Choose Housekeeping Genes'!R$25,35-'Choose Housekeeping Genes'!R$25),"")</f>
        <v/>
      </c>
      <c r="R3" s="74" t="str">
        <f>IF(SUM('Test Sample Data'!R$3:R$98)&gt;10,IF(AND(ISNUMBER('Test Sample Data'!R3),'Test Sample Data'!R3&lt;35,'Test Sample Data'!R3&gt;0),'Test Sample Data'!R3-'Choose Housekeeping Genes'!S$25,35-'Choose Housekeeping Genes'!S$25),"")</f>
        <v/>
      </c>
      <c r="S3" s="74" t="str">
        <f>IF(SUM('Test Sample Data'!S$3:S$98)&gt;10,IF(AND(ISNUMBER('Test Sample Data'!S3),'Test Sample Data'!S3&lt;35,'Test Sample Data'!S3&gt;0),'Test Sample Data'!S3-'Choose Housekeeping Genes'!T$25,35-'Choose Housekeeping Genes'!T$25),"")</f>
        <v/>
      </c>
      <c r="T3" s="74" t="str">
        <f>IF(SUM('Test Sample Data'!T$3:T$98)&gt;10,IF(AND(ISNUMBER('Test Sample Data'!T3),'Test Sample Data'!T3&lt;35,'Test Sample Data'!T3&gt;0),'Test Sample Data'!T3-'Choose Housekeeping Genes'!U$25,35-'Choose Housekeeping Genes'!U$25),"")</f>
        <v/>
      </c>
      <c r="U3" s="74" t="str">
        <f>IF(SUM('Test Sample Data'!U$3:U$98)&gt;10,IF(AND(ISNUMBER('Test Sample Data'!U3),'Test Sample Data'!U3&lt;35,'Test Sample Data'!U3&gt;0),'Test Sample Data'!U3-'Choose Housekeeping Genes'!V$25,35-'Choose Housekeeping Genes'!V$25),"")</f>
        <v/>
      </c>
      <c r="V3" s="74" t="str">
        <f>IF(SUM('Test Sample Data'!V$3:V$98)&gt;10,IF(AND(ISNUMBER('Test Sample Data'!V3),'Test Sample Data'!V3&lt;35,'Test Sample Data'!V3&gt;0),'Test Sample Data'!V3-'Choose Housekeeping Genes'!W$25,35-'Choose Housekeeping Genes'!W$25),"")</f>
        <v/>
      </c>
      <c r="W3" s="136" t="str">
        <f>'Control Sample Data'!A3</f>
        <v>ADAR</v>
      </c>
      <c r="X3" s="137" t="s">
        <v>2</v>
      </c>
      <c r="Y3" s="74" t="str">
        <f>IF(SUM('Control Sample Data'!C$3:C$98)&gt;10,IF(AND(ISNUMBER('Control Sample Data'!C3),'Control Sample Data'!C3&lt;35,'Control Sample Data'!C3&gt;0),'Control Sample Data'!C3-'Choose Housekeeping Genes'!AA$25,35-'Choose Housekeeping Genes'!AA$25),"")</f>
        <v/>
      </c>
      <c r="Z3" s="74" t="str">
        <f>IF(SUM('Control Sample Data'!D$3:D$98)&gt;10,IF(AND(ISNUMBER('Control Sample Data'!D3),'Control Sample Data'!D3&lt;35,'Control Sample Data'!D3&gt;0),'Control Sample Data'!D3-'Choose Housekeeping Genes'!AB$25,35-'Choose Housekeeping Genes'!AB$25),"")</f>
        <v/>
      </c>
      <c r="AA3" s="74" t="str">
        <f>IF(SUM('Control Sample Data'!E$3:E$98)&gt;10,IF(AND(ISNUMBER('Control Sample Data'!E3),'Control Sample Data'!E3&lt;35,'Control Sample Data'!E3&gt;0),'Control Sample Data'!E3-'Choose Housekeeping Genes'!AC$25,35-'Choose Housekeeping Genes'!AC$25),"")</f>
        <v/>
      </c>
      <c r="AB3" s="74" t="str">
        <f>IF(SUM('Control Sample Data'!F$3:F$98)&gt;10,IF(AND(ISNUMBER('Control Sample Data'!F3),'Control Sample Data'!F3&lt;35,'Control Sample Data'!F3&gt;0),'Control Sample Data'!F3-'Choose Housekeeping Genes'!AD$25,35-'Choose Housekeeping Genes'!AD$25),"")</f>
        <v/>
      </c>
      <c r="AC3" s="74" t="str">
        <f>IF(SUM('Control Sample Data'!G$3:G$98)&gt;10,IF(AND(ISNUMBER('Control Sample Data'!G3),'Control Sample Data'!G3&lt;35,'Control Sample Data'!G3&gt;0),'Control Sample Data'!G3-'Choose Housekeeping Genes'!AE$25,35-'Choose Housekeeping Genes'!AE$25),"")</f>
        <v/>
      </c>
      <c r="AD3" s="74" t="str">
        <f>IF(SUM('Control Sample Data'!H$3:H$98)&gt;10,IF(AND(ISNUMBER('Control Sample Data'!H3),'Control Sample Data'!H3&lt;35,'Control Sample Data'!H3&gt;0),'Control Sample Data'!H3-'Choose Housekeeping Genes'!AF$25,35-'Choose Housekeeping Genes'!AF$25),"")</f>
        <v/>
      </c>
      <c r="AE3" s="74" t="str">
        <f>IF(SUM('Control Sample Data'!I$3:I$98)&gt;10,IF(AND(ISNUMBER('Control Sample Data'!I3),'Control Sample Data'!I3&lt;35,'Control Sample Data'!I3&gt;0),'Control Sample Data'!I3-'Choose Housekeeping Genes'!AG$25,35-'Choose Housekeeping Genes'!AG$25),"")</f>
        <v/>
      </c>
      <c r="AF3" s="74" t="str">
        <f>IF(SUM('Control Sample Data'!J$3:J$98)&gt;10,IF(AND(ISNUMBER('Control Sample Data'!J3),'Control Sample Data'!J3&lt;35,'Control Sample Data'!J3&gt;0),'Control Sample Data'!J3-'Choose Housekeeping Genes'!AH$25,35-'Choose Housekeeping Genes'!AH$25),"")</f>
        <v/>
      </c>
      <c r="AG3" s="74" t="str">
        <f>IF(SUM('Control Sample Data'!K$3:K$98)&gt;10,IF(AND(ISNUMBER('Control Sample Data'!K3),'Control Sample Data'!K3&lt;35,'Control Sample Data'!K3&gt;0),'Control Sample Data'!K3-'Choose Housekeeping Genes'!AI$25,35-'Choose Housekeeping Genes'!AI$25),"")</f>
        <v/>
      </c>
      <c r="AH3" s="74" t="str">
        <f>IF(SUM('Control Sample Data'!L$3:L$98)&gt;10,IF(AND(ISNUMBER('Control Sample Data'!L3),'Control Sample Data'!L3&lt;35,'Control Sample Data'!L3&gt;0),'Control Sample Data'!L3-'Choose Housekeeping Genes'!AJ$25,35-'Choose Housekeeping Genes'!AJ$25),"")</f>
        <v/>
      </c>
      <c r="AI3" s="74" t="str">
        <f>IF(SUM('Control Sample Data'!M$3:M$98)&gt;10,IF(AND(ISNUMBER('Control Sample Data'!M3),'Control Sample Data'!M3&lt;35,'Control Sample Data'!M3&gt;0),'Control Sample Data'!M3-'Choose Housekeeping Genes'!AK$25,35-'Choose Housekeeping Genes'!AK$25),"")</f>
        <v/>
      </c>
      <c r="AJ3" s="74" t="str">
        <f>IF(SUM('Control Sample Data'!N$3:N$98)&gt;10,IF(AND(ISNUMBER('Control Sample Data'!N3),'Control Sample Data'!N3&lt;35,'Control Sample Data'!N3&gt;0),'Control Sample Data'!N3-'Choose Housekeeping Genes'!AL$25,35-'Choose Housekeeping Genes'!AL$25),"")</f>
        <v/>
      </c>
      <c r="AK3" s="74" t="str">
        <f>IF(SUM('Control Sample Data'!O$3:O$98)&gt;10,IF(AND(ISNUMBER('Control Sample Data'!O3),'Control Sample Data'!O3&lt;35,'Control Sample Data'!O3&gt;0),'Control Sample Data'!O3-'Choose Housekeeping Genes'!AM$25,35-'Choose Housekeeping Genes'!AM$25),"")</f>
        <v/>
      </c>
      <c r="AL3" s="74" t="str">
        <f>IF(SUM('Control Sample Data'!P$3:P$98)&gt;10,IF(AND(ISNUMBER('Control Sample Data'!P3),'Control Sample Data'!P3&lt;35,'Control Sample Data'!P3&gt;0),'Control Sample Data'!P3-'Choose Housekeeping Genes'!AN$25,35-'Choose Housekeeping Genes'!AN$25),"")</f>
        <v/>
      </c>
      <c r="AM3" s="74" t="str">
        <f>IF(SUM('Control Sample Data'!Q$3:Q$98)&gt;10,IF(AND(ISNUMBER('Control Sample Data'!Q3),'Control Sample Data'!Q3&lt;35,'Control Sample Data'!Q3&gt;0),'Control Sample Data'!Q3-'Choose Housekeeping Genes'!AO$25,35-'Choose Housekeeping Genes'!AO$25),"")</f>
        <v/>
      </c>
      <c r="AN3" s="74" t="str">
        <f>IF(SUM('Control Sample Data'!R$3:R$98)&gt;10,IF(AND(ISNUMBER('Control Sample Data'!R3),'Control Sample Data'!R3&lt;35,'Control Sample Data'!R3&gt;0),'Control Sample Data'!R3-'Choose Housekeeping Genes'!AP$25,35-'Choose Housekeeping Genes'!AP$25),"")</f>
        <v/>
      </c>
      <c r="AO3" s="74" t="str">
        <f>IF(SUM('Control Sample Data'!S$3:S$98)&gt;10,IF(AND(ISNUMBER('Control Sample Data'!S3),'Control Sample Data'!S3&lt;35,'Control Sample Data'!S3&gt;0),'Control Sample Data'!S3-'Choose Housekeeping Genes'!AQ$25,35-'Choose Housekeeping Genes'!AQ$25),"")</f>
        <v/>
      </c>
      <c r="AP3" s="74" t="str">
        <f>IF(SUM('Control Sample Data'!T$3:T$98)&gt;10,IF(AND(ISNUMBER('Control Sample Data'!T3),'Control Sample Data'!T3&lt;35,'Control Sample Data'!T3&gt;0),'Control Sample Data'!T3-'Choose Housekeeping Genes'!AR$25,35-'Choose Housekeeping Genes'!AR$25),"")</f>
        <v/>
      </c>
      <c r="AQ3" s="74" t="str">
        <f>IF(SUM('Control Sample Data'!U$3:U$98)&gt;10,IF(AND(ISNUMBER('Control Sample Data'!U3),'Control Sample Data'!U3&lt;35,'Control Sample Data'!U3&gt;0),'Control Sample Data'!U3-'Choose Housekeeping Genes'!AS$25,35-'Choose Housekeeping Genes'!AS$25),"")</f>
        <v/>
      </c>
      <c r="AR3" s="74" t="str">
        <f>IF(SUM('Control Sample Data'!V$3:V$98)&gt;10,IF(AND(ISNUMBER('Control Sample Data'!V3),'Control Sample Data'!V3&lt;35,'Control Sample Data'!V3&gt;0),'Control Sample Data'!V3-'Choose Housekeeping Genes'!AT$25,35-'Choose Housekeeping Genes'!AT$25),"")</f>
        <v/>
      </c>
      <c r="AS3" s="29" t="str">
        <f>'Control Sample Data'!A3</f>
        <v>ADAR</v>
      </c>
      <c r="AT3" s="73" t="s">
        <v>2</v>
      </c>
      <c r="AU3" s="74" t="str">
        <f ca="1">IF(ISNUMBER(C3-'Choose Housekeeping Genes'!D$15),C3-'Choose Housekeeping Genes'!D$15,"")</f>
        <v/>
      </c>
      <c r="AV3" s="74" t="str">
        <f ca="1">IF(ISNUMBER(D3-'Choose Housekeeping Genes'!E$15),D3-'Choose Housekeeping Genes'!E$15,"")</f>
        <v/>
      </c>
      <c r="AW3" s="74" t="str">
        <f ca="1">IF(ISNUMBER(E3-'Choose Housekeeping Genes'!F$15),E3-'Choose Housekeeping Genes'!F$15,"")</f>
        <v/>
      </c>
      <c r="AX3" s="74" t="str">
        <f ca="1">IF(ISNUMBER(F3-'Choose Housekeeping Genes'!G$15),F3-'Choose Housekeeping Genes'!G$15,"")</f>
        <v/>
      </c>
      <c r="AY3" s="74" t="str">
        <f ca="1">IF(ISNUMBER(G3-'Choose Housekeeping Genes'!H$15),G3-'Choose Housekeeping Genes'!H$15,"")</f>
        <v/>
      </c>
      <c r="AZ3" s="74" t="str">
        <f ca="1">IF(ISNUMBER(H3-'Choose Housekeeping Genes'!I$15),H3-'Choose Housekeeping Genes'!I$15,"")</f>
        <v/>
      </c>
      <c r="BA3" s="74" t="str">
        <f ca="1">IF(ISNUMBER(I3-'Choose Housekeeping Genes'!J$15),I3-'Choose Housekeeping Genes'!J$15,"")</f>
        <v/>
      </c>
      <c r="BB3" s="74" t="str">
        <f ca="1">IF(ISNUMBER(J3-'Choose Housekeeping Genes'!K$15),J3-'Choose Housekeeping Genes'!K$15,"")</f>
        <v/>
      </c>
      <c r="BC3" s="74" t="str">
        <f ca="1">IF(ISNUMBER(K3-'Choose Housekeeping Genes'!L$15),K3-'Choose Housekeeping Genes'!L$15,"")</f>
        <v/>
      </c>
      <c r="BD3" s="74" t="str">
        <f ca="1">IF(ISNUMBER(L3-'Choose Housekeeping Genes'!M$15),L3-'Choose Housekeeping Genes'!M$15,"")</f>
        <v/>
      </c>
      <c r="BE3" s="74" t="str">
        <f ca="1">IF(ISNUMBER(M3-'Choose Housekeeping Genes'!N$15),M3-'Choose Housekeeping Genes'!N$15,"")</f>
        <v/>
      </c>
      <c r="BF3" s="74" t="str">
        <f ca="1">IF(ISNUMBER(N3-'Choose Housekeeping Genes'!O$15),N3-'Choose Housekeeping Genes'!O$15,"")</f>
        <v/>
      </c>
      <c r="BG3" s="74" t="str">
        <f ca="1">IF(ISNUMBER(O3-'Choose Housekeeping Genes'!P$15),O3-'Choose Housekeeping Genes'!P$15,"")</f>
        <v/>
      </c>
      <c r="BH3" s="74" t="str">
        <f ca="1">IF(ISNUMBER(P3-'Choose Housekeeping Genes'!Q$15),P3-'Choose Housekeeping Genes'!Q$15,"")</f>
        <v/>
      </c>
      <c r="BI3" s="74" t="str">
        <f ca="1">IF(ISNUMBER(Q3-'Choose Housekeeping Genes'!R$15),Q3-'Choose Housekeeping Genes'!R$15,"")</f>
        <v/>
      </c>
      <c r="BJ3" s="74" t="str">
        <f ca="1">IF(ISNUMBER(R3-'Choose Housekeeping Genes'!S$15),R3-'Choose Housekeeping Genes'!S$15,"")</f>
        <v/>
      </c>
      <c r="BK3" s="74" t="str">
        <f ca="1">IF(ISNUMBER(S3-'Choose Housekeeping Genes'!T$15),S3-'Choose Housekeeping Genes'!T$15,"")</f>
        <v/>
      </c>
      <c r="BL3" s="74" t="str">
        <f ca="1">IF(ISNUMBER(T3-'Choose Housekeeping Genes'!U$15),T3-'Choose Housekeeping Genes'!U$15,"")</f>
        <v/>
      </c>
      <c r="BM3" s="74" t="str">
        <f ca="1">IF(ISNUMBER(U3-'Choose Housekeeping Genes'!V$15),U3-'Choose Housekeeping Genes'!V$15,"")</f>
        <v/>
      </c>
      <c r="BN3" s="74" t="str">
        <f ca="1">IF(ISNUMBER(V3-'Choose Housekeeping Genes'!W$15),V3-'Choose Housekeeping Genes'!W$15,"")</f>
        <v/>
      </c>
      <c r="BO3" s="140" t="str">
        <f t="shared" ref="BO3:BO34" si="0">W3</f>
        <v>ADAR</v>
      </c>
      <c r="BP3" s="137" t="s">
        <v>2</v>
      </c>
      <c r="BQ3" s="74" t="str">
        <f ca="1">IF(ISNUMBER(Y3-'Choose Housekeeping Genes'!AA$15),Y3-'Choose Housekeeping Genes'!AA$15,"")</f>
        <v/>
      </c>
      <c r="BR3" s="74" t="str">
        <f ca="1">IF(ISNUMBER(Z3-'Choose Housekeeping Genes'!AB$15),Z3-'Choose Housekeeping Genes'!AB$15,"")</f>
        <v/>
      </c>
      <c r="BS3" s="74" t="str">
        <f ca="1">IF(ISNUMBER(AA3-'Choose Housekeeping Genes'!AC$15),AA3-'Choose Housekeeping Genes'!AC$15,"")</f>
        <v/>
      </c>
      <c r="BT3" s="74" t="str">
        <f ca="1">IF(ISNUMBER(AB3-'Choose Housekeeping Genes'!AD$15),AB3-'Choose Housekeeping Genes'!AD$15,"")</f>
        <v/>
      </c>
      <c r="BU3" s="74" t="str">
        <f ca="1">IF(ISNUMBER(AC3-'Choose Housekeeping Genes'!AE$15),AC3-'Choose Housekeeping Genes'!AE$15,"")</f>
        <v/>
      </c>
      <c r="BV3" s="74" t="str">
        <f ca="1">IF(ISNUMBER(AD3-'Choose Housekeeping Genes'!AF$15),AD3-'Choose Housekeeping Genes'!AF$15,"")</f>
        <v/>
      </c>
      <c r="BW3" s="74" t="str">
        <f ca="1">IF(ISNUMBER(AE3-'Choose Housekeeping Genes'!AG$15),AE3-'Choose Housekeeping Genes'!AG$15,"")</f>
        <v/>
      </c>
      <c r="BX3" s="74" t="str">
        <f ca="1">IF(ISNUMBER(AF3-'Choose Housekeeping Genes'!AH$15),AF3-'Choose Housekeeping Genes'!AH$15,"")</f>
        <v/>
      </c>
      <c r="BY3" s="74" t="str">
        <f ca="1">IF(ISNUMBER(AG3-'Choose Housekeeping Genes'!AI$15),AG3-'Choose Housekeeping Genes'!AI$15,"")</f>
        <v/>
      </c>
      <c r="BZ3" s="74" t="str">
        <f ca="1">IF(ISNUMBER(AH3-'Choose Housekeeping Genes'!AJ$15),AH3-'Choose Housekeeping Genes'!AJ$15,"")</f>
        <v/>
      </c>
      <c r="CA3" s="74" t="str">
        <f ca="1">IF(ISNUMBER(AI3-'Choose Housekeeping Genes'!AK$15),AI3-'Choose Housekeeping Genes'!AK$15,"")</f>
        <v/>
      </c>
      <c r="CB3" s="74" t="str">
        <f ca="1">IF(ISNUMBER(AJ3-'Choose Housekeeping Genes'!AL$15),AJ3-'Choose Housekeeping Genes'!AL$15,"")</f>
        <v/>
      </c>
      <c r="CC3" s="74" t="str">
        <f ca="1">IF(ISNUMBER(AK3-'Choose Housekeeping Genes'!AM$15),AK3-'Choose Housekeeping Genes'!AM$15,"")</f>
        <v/>
      </c>
      <c r="CD3" s="74" t="str">
        <f ca="1">IF(ISNUMBER(AL3-'Choose Housekeeping Genes'!AN$15),AL3-'Choose Housekeeping Genes'!AN$15,"")</f>
        <v/>
      </c>
      <c r="CE3" s="74" t="str">
        <f ca="1">IF(ISNUMBER(AM3-'Choose Housekeeping Genes'!AO$15),AM3-'Choose Housekeeping Genes'!AO$15,"")</f>
        <v/>
      </c>
      <c r="CF3" s="74" t="str">
        <f ca="1">IF(ISNUMBER(AN3-'Choose Housekeeping Genes'!AP$15),AN3-'Choose Housekeeping Genes'!AP$15,"")</f>
        <v/>
      </c>
      <c r="CG3" s="74" t="str">
        <f ca="1">IF(ISNUMBER(AO3-'Choose Housekeeping Genes'!AQ$15),AO3-'Choose Housekeeping Genes'!AQ$15,"")</f>
        <v/>
      </c>
      <c r="CH3" s="74" t="str">
        <f ca="1">IF(ISNUMBER(AP3-'Choose Housekeeping Genes'!AR$15),AP3-'Choose Housekeeping Genes'!AR$15,"")</f>
        <v/>
      </c>
      <c r="CI3" s="74" t="str">
        <f ca="1">IF(ISNUMBER(AQ3-'Choose Housekeeping Genes'!AS$15),AQ3-'Choose Housekeeping Genes'!AS$15,"")</f>
        <v/>
      </c>
      <c r="CJ3" s="74" t="str">
        <f ca="1">IF(ISNUMBER(AR3-'Choose Housekeeping Genes'!AT$15),AR3-'Choose Housekeeping Genes'!AT$15,"")</f>
        <v/>
      </c>
      <c r="CK3" s="75" t="e">
        <f t="shared" ref="CK3:CK34" ca="1" si="1">AVERAGE(AU3:BD3)</f>
        <v>#DIV/0!</v>
      </c>
      <c r="CL3" s="142" t="e">
        <f t="shared" ref="CL3:CL34" ca="1" si="2">AVERAGE(BQ3:BZ3)</f>
        <v>#DIV/0!</v>
      </c>
      <c r="CQ3" s="3">
        <v>1</v>
      </c>
      <c r="CR3" s="52" t="e">
        <f t="array" aca="1" ref="CR3" ca="1">INDIRECT("'All expressed genes'!$A"&amp;MIN(IF('All expressed genes'!$G$3:$G$90=LARGE('All expressed genes'!$G$3:$G$90,CQ3),ROW('All expressed genes'!$A$3:$A$90),"")))</f>
        <v>#DIV/0!</v>
      </c>
      <c r="CS3" s="52" t="e">
        <f t="array" aca="1" ref="CS3" ca="1">INDIRECT("'All expressed genes'!$G"&amp;MIN(IF('All expressed genes'!$G$3:$G$90=LARGE('All expressed genes'!$G$3:$G$90,CQ3),ROW('All expressed genes'!$A$3:$A$90),"")))</f>
        <v>#DIV/0!</v>
      </c>
      <c r="CT3" s="52"/>
      <c r="CU3" s="52">
        <v>88</v>
      </c>
      <c r="CV3" s="52" t="e">
        <f t="array" aca="1" ref="CV3" ca="1">INDIRECT("'All expressed genes'!$A"&amp;MIN(IF('All expressed genes'!$G$3:$G$90=LARGE('All expressed genes'!$G$3:$G$90,CU3),ROW('All expressed genes'!$A$3:$A$90),"")))</f>
        <v>#DIV/0!</v>
      </c>
      <c r="CW3" s="52" t="e">
        <f t="array" aca="1" ref="CW3" ca="1">INDIRECT("'All expressed genes'!$I"&amp;MIN(IF('All expressed genes'!$G$3:$G$90=LARGE('All expressed genes'!$G$3:$G$90,CU3),ROW('All expressed genes'!$A$3:$A$90),"")))</f>
        <v>#DIV/0!</v>
      </c>
      <c r="CX3" s="52" t="e">
        <f t="shared" ref="CX3:CX22" ca="1" si="3">0-CW3</f>
        <v>#DIV/0!</v>
      </c>
    </row>
    <row r="4" spans="1:102" ht="12.75" customHeight="1" x14ac:dyDescent="0.2">
      <c r="A4" s="27" t="str">
        <f>'Test Sample Data'!A4</f>
        <v>ADARB1</v>
      </c>
      <c r="B4" s="28" t="s">
        <v>3</v>
      </c>
      <c r="C4" s="74" t="str">
        <f>IF(SUM('Test Sample Data'!C$3:C$98)&gt;10,IF(AND(ISNUMBER('Test Sample Data'!C4),'Test Sample Data'!C4&lt;35,'Test Sample Data'!C4&gt;0),'Test Sample Data'!C4-'Choose Housekeeping Genes'!D$25,35-'Choose Housekeeping Genes'!D$25),"")</f>
        <v/>
      </c>
      <c r="D4" s="74" t="str">
        <f>IF(SUM('Test Sample Data'!D$3:D$98)&gt;10,IF(AND(ISNUMBER('Test Sample Data'!D4),'Test Sample Data'!D4&lt;35,'Test Sample Data'!D4&gt;0),'Test Sample Data'!D4-'Choose Housekeeping Genes'!E$25,35-'Choose Housekeeping Genes'!E$25),"")</f>
        <v/>
      </c>
      <c r="E4" s="74" t="str">
        <f>IF(SUM('Test Sample Data'!E$3:E$98)&gt;10,IF(AND(ISNUMBER('Test Sample Data'!E4),'Test Sample Data'!E4&lt;35,'Test Sample Data'!E4&gt;0),'Test Sample Data'!E4-'Choose Housekeeping Genes'!F$25,35-'Choose Housekeeping Genes'!F$25),"")</f>
        <v/>
      </c>
      <c r="F4" s="74" t="str">
        <f>IF(SUM('Test Sample Data'!F$3:F$98)&gt;10,IF(AND(ISNUMBER('Test Sample Data'!F4),'Test Sample Data'!F4&lt;35,'Test Sample Data'!F4&gt;0),'Test Sample Data'!F4-'Choose Housekeeping Genes'!G$25,35-'Choose Housekeeping Genes'!G$25),"")</f>
        <v/>
      </c>
      <c r="G4" s="74" t="str">
        <f>IF(SUM('Test Sample Data'!G$3:G$98)&gt;10,IF(AND(ISNUMBER('Test Sample Data'!G4),'Test Sample Data'!G4&lt;35,'Test Sample Data'!G4&gt;0),'Test Sample Data'!G4-'Choose Housekeeping Genes'!H$25,35-'Choose Housekeeping Genes'!H$25),"")</f>
        <v/>
      </c>
      <c r="H4" s="74" t="str">
        <f>IF(SUM('Test Sample Data'!H$3:H$98)&gt;10,IF(AND(ISNUMBER('Test Sample Data'!H4),'Test Sample Data'!H4&lt;35,'Test Sample Data'!H4&gt;0),'Test Sample Data'!H4-'Choose Housekeeping Genes'!I$25,35-'Choose Housekeeping Genes'!I$25),"")</f>
        <v/>
      </c>
      <c r="I4" s="74" t="str">
        <f>IF(SUM('Test Sample Data'!I$3:I$98)&gt;10,IF(AND(ISNUMBER('Test Sample Data'!I4),'Test Sample Data'!I4&lt;35,'Test Sample Data'!I4&gt;0),'Test Sample Data'!I4-'Choose Housekeeping Genes'!J$25,35-'Choose Housekeeping Genes'!J$25),"")</f>
        <v/>
      </c>
      <c r="J4" s="74" t="str">
        <f>IF(SUM('Test Sample Data'!J$3:J$98)&gt;10,IF(AND(ISNUMBER('Test Sample Data'!J4),'Test Sample Data'!J4&lt;35,'Test Sample Data'!J4&gt;0),'Test Sample Data'!J4-'Choose Housekeeping Genes'!K$25,35-'Choose Housekeeping Genes'!K$25),"")</f>
        <v/>
      </c>
      <c r="K4" s="74" t="str">
        <f>IF(SUM('Test Sample Data'!K$3:K$98)&gt;10,IF(AND(ISNUMBER('Test Sample Data'!K4),'Test Sample Data'!K4&lt;35,'Test Sample Data'!K4&gt;0),'Test Sample Data'!K4-'Choose Housekeeping Genes'!L$25,35-'Choose Housekeeping Genes'!L$25),"")</f>
        <v/>
      </c>
      <c r="L4" s="74" t="str">
        <f>IF(SUM('Test Sample Data'!L$3:L$98)&gt;10,IF(AND(ISNUMBER('Test Sample Data'!L4),'Test Sample Data'!L4&lt;35,'Test Sample Data'!L4&gt;0),'Test Sample Data'!L4-'Choose Housekeeping Genes'!M$25,35-'Choose Housekeeping Genes'!M$25),"")</f>
        <v/>
      </c>
      <c r="M4" s="74" t="str">
        <f>IF(SUM('Test Sample Data'!M$3:M$98)&gt;10,IF(AND(ISNUMBER('Test Sample Data'!M4),'Test Sample Data'!M4&lt;35,'Test Sample Data'!M4&gt;0),'Test Sample Data'!M4-'Choose Housekeeping Genes'!N$25,35-'Choose Housekeeping Genes'!N$25),"")</f>
        <v/>
      </c>
      <c r="N4" s="74" t="str">
        <f>IF(SUM('Test Sample Data'!N$3:N$98)&gt;10,IF(AND(ISNUMBER('Test Sample Data'!N4),'Test Sample Data'!N4&lt;35,'Test Sample Data'!N4&gt;0),'Test Sample Data'!N4-'Choose Housekeeping Genes'!O$25,35-'Choose Housekeeping Genes'!O$25),"")</f>
        <v/>
      </c>
      <c r="O4" s="74" t="str">
        <f>IF(SUM('Test Sample Data'!O$3:O$98)&gt;10,IF(AND(ISNUMBER('Test Sample Data'!O4),'Test Sample Data'!O4&lt;35,'Test Sample Data'!O4&gt;0),'Test Sample Data'!O4-'Choose Housekeeping Genes'!P$25,35-'Choose Housekeeping Genes'!P$25),"")</f>
        <v/>
      </c>
      <c r="P4" s="74" t="str">
        <f>IF(SUM('Test Sample Data'!P$3:P$98)&gt;10,IF(AND(ISNUMBER('Test Sample Data'!P4),'Test Sample Data'!P4&lt;35,'Test Sample Data'!P4&gt;0),'Test Sample Data'!P4-'Choose Housekeeping Genes'!Q$25,35-'Choose Housekeeping Genes'!Q$25),"")</f>
        <v/>
      </c>
      <c r="Q4" s="74" t="str">
        <f>IF(SUM('Test Sample Data'!Q$3:Q$98)&gt;10,IF(AND(ISNUMBER('Test Sample Data'!Q4),'Test Sample Data'!Q4&lt;35,'Test Sample Data'!Q4&gt;0),'Test Sample Data'!Q4-'Choose Housekeeping Genes'!R$25,35-'Choose Housekeeping Genes'!R$25),"")</f>
        <v/>
      </c>
      <c r="R4" s="74" t="str">
        <f>IF(SUM('Test Sample Data'!R$3:R$98)&gt;10,IF(AND(ISNUMBER('Test Sample Data'!R4),'Test Sample Data'!R4&lt;35,'Test Sample Data'!R4&gt;0),'Test Sample Data'!R4-'Choose Housekeeping Genes'!S$25,35-'Choose Housekeeping Genes'!S$25),"")</f>
        <v/>
      </c>
      <c r="S4" s="74" t="str">
        <f>IF(SUM('Test Sample Data'!S$3:S$98)&gt;10,IF(AND(ISNUMBER('Test Sample Data'!S4),'Test Sample Data'!S4&lt;35,'Test Sample Data'!S4&gt;0),'Test Sample Data'!S4-'Choose Housekeeping Genes'!T$25,35-'Choose Housekeeping Genes'!T$25),"")</f>
        <v/>
      </c>
      <c r="T4" s="74" t="str">
        <f>IF(SUM('Test Sample Data'!T$3:T$98)&gt;10,IF(AND(ISNUMBER('Test Sample Data'!T4),'Test Sample Data'!T4&lt;35,'Test Sample Data'!T4&gt;0),'Test Sample Data'!T4-'Choose Housekeeping Genes'!U$25,35-'Choose Housekeeping Genes'!U$25),"")</f>
        <v/>
      </c>
      <c r="U4" s="74" t="str">
        <f>IF(SUM('Test Sample Data'!U$3:U$98)&gt;10,IF(AND(ISNUMBER('Test Sample Data'!U4),'Test Sample Data'!U4&lt;35,'Test Sample Data'!U4&gt;0),'Test Sample Data'!U4-'Choose Housekeeping Genes'!V$25,35-'Choose Housekeeping Genes'!V$25),"")</f>
        <v/>
      </c>
      <c r="V4" s="74" t="str">
        <f>IF(SUM('Test Sample Data'!V$3:V$98)&gt;10,IF(AND(ISNUMBER('Test Sample Data'!V4),'Test Sample Data'!V4&lt;35,'Test Sample Data'!V4&gt;0),'Test Sample Data'!V4-'Choose Housekeeping Genes'!W$25,35-'Choose Housekeeping Genes'!W$25),"")</f>
        <v/>
      </c>
      <c r="W4" s="138" t="str">
        <f>'Control Sample Data'!A4</f>
        <v>ADARB1</v>
      </c>
      <c r="X4" s="139" t="s">
        <v>3</v>
      </c>
      <c r="Y4" s="74" t="str">
        <f>IF(SUM('Control Sample Data'!C$3:C$98)&gt;10,IF(AND(ISNUMBER('Control Sample Data'!C4),'Control Sample Data'!C4&lt;35,'Control Sample Data'!C4&gt;0),'Control Sample Data'!C4-'Choose Housekeeping Genes'!AA$25,35-'Choose Housekeeping Genes'!AA$25),"")</f>
        <v/>
      </c>
      <c r="Z4" s="74" t="str">
        <f>IF(SUM('Control Sample Data'!D$3:D$98)&gt;10,IF(AND(ISNUMBER('Control Sample Data'!D4),'Control Sample Data'!D4&lt;35,'Control Sample Data'!D4&gt;0),'Control Sample Data'!D4-'Choose Housekeeping Genes'!AB$25,35-'Choose Housekeeping Genes'!AB$25),"")</f>
        <v/>
      </c>
      <c r="AA4" s="74" t="str">
        <f>IF(SUM('Control Sample Data'!E$3:E$98)&gt;10,IF(AND(ISNUMBER('Control Sample Data'!E4),'Control Sample Data'!E4&lt;35,'Control Sample Data'!E4&gt;0),'Control Sample Data'!E4-'Choose Housekeeping Genes'!AC$25,35-'Choose Housekeeping Genes'!AC$25),"")</f>
        <v/>
      </c>
      <c r="AB4" s="74" t="str">
        <f>IF(SUM('Control Sample Data'!F$3:F$98)&gt;10,IF(AND(ISNUMBER('Control Sample Data'!F4),'Control Sample Data'!F4&lt;35,'Control Sample Data'!F4&gt;0),'Control Sample Data'!F4-'Choose Housekeeping Genes'!AD$25,35-'Choose Housekeeping Genes'!AD$25),"")</f>
        <v/>
      </c>
      <c r="AC4" s="74" t="str">
        <f>IF(SUM('Control Sample Data'!G$3:G$98)&gt;10,IF(AND(ISNUMBER('Control Sample Data'!G4),'Control Sample Data'!G4&lt;35,'Control Sample Data'!G4&gt;0),'Control Sample Data'!G4-'Choose Housekeeping Genes'!AE$25,35-'Choose Housekeeping Genes'!AE$25),"")</f>
        <v/>
      </c>
      <c r="AD4" s="74" t="str">
        <f>IF(SUM('Control Sample Data'!H$3:H$98)&gt;10,IF(AND(ISNUMBER('Control Sample Data'!H4),'Control Sample Data'!H4&lt;35,'Control Sample Data'!H4&gt;0),'Control Sample Data'!H4-'Choose Housekeeping Genes'!AF$25,35-'Choose Housekeeping Genes'!AF$25),"")</f>
        <v/>
      </c>
      <c r="AE4" s="74" t="str">
        <f>IF(SUM('Control Sample Data'!I$3:I$98)&gt;10,IF(AND(ISNUMBER('Control Sample Data'!I4),'Control Sample Data'!I4&lt;35,'Control Sample Data'!I4&gt;0),'Control Sample Data'!I4-'Choose Housekeeping Genes'!AG$25,35-'Choose Housekeeping Genes'!AG$25),"")</f>
        <v/>
      </c>
      <c r="AF4" s="74" t="str">
        <f>IF(SUM('Control Sample Data'!J$3:J$98)&gt;10,IF(AND(ISNUMBER('Control Sample Data'!J4),'Control Sample Data'!J4&lt;35,'Control Sample Data'!J4&gt;0),'Control Sample Data'!J4-'Choose Housekeeping Genes'!AH$25,35-'Choose Housekeeping Genes'!AH$25),"")</f>
        <v/>
      </c>
      <c r="AG4" s="74" t="str">
        <f>IF(SUM('Control Sample Data'!K$3:K$98)&gt;10,IF(AND(ISNUMBER('Control Sample Data'!K4),'Control Sample Data'!K4&lt;35,'Control Sample Data'!K4&gt;0),'Control Sample Data'!K4-'Choose Housekeeping Genes'!AI$25,35-'Choose Housekeeping Genes'!AI$25),"")</f>
        <v/>
      </c>
      <c r="AH4" s="74" t="str">
        <f>IF(SUM('Control Sample Data'!L$3:L$98)&gt;10,IF(AND(ISNUMBER('Control Sample Data'!L4),'Control Sample Data'!L4&lt;35,'Control Sample Data'!L4&gt;0),'Control Sample Data'!L4-'Choose Housekeeping Genes'!AJ$25,35-'Choose Housekeeping Genes'!AJ$25),"")</f>
        <v/>
      </c>
      <c r="AI4" s="74" t="str">
        <f>IF(SUM('Control Sample Data'!M$3:M$98)&gt;10,IF(AND(ISNUMBER('Control Sample Data'!M4),'Control Sample Data'!M4&lt;35,'Control Sample Data'!M4&gt;0),'Control Sample Data'!M4-'Choose Housekeeping Genes'!AK$25,35-'Choose Housekeeping Genes'!AK$25),"")</f>
        <v/>
      </c>
      <c r="AJ4" s="74" t="str">
        <f>IF(SUM('Control Sample Data'!N$3:N$98)&gt;10,IF(AND(ISNUMBER('Control Sample Data'!N4),'Control Sample Data'!N4&lt;35,'Control Sample Data'!N4&gt;0),'Control Sample Data'!N4-'Choose Housekeeping Genes'!AL$25,35-'Choose Housekeeping Genes'!AL$25),"")</f>
        <v/>
      </c>
      <c r="AK4" s="74" t="str">
        <f>IF(SUM('Control Sample Data'!O$3:O$98)&gt;10,IF(AND(ISNUMBER('Control Sample Data'!O4),'Control Sample Data'!O4&lt;35,'Control Sample Data'!O4&gt;0),'Control Sample Data'!O4-'Choose Housekeeping Genes'!AM$25,35-'Choose Housekeeping Genes'!AM$25),"")</f>
        <v/>
      </c>
      <c r="AL4" s="74" t="str">
        <f>IF(SUM('Control Sample Data'!P$3:P$98)&gt;10,IF(AND(ISNUMBER('Control Sample Data'!P4),'Control Sample Data'!P4&lt;35,'Control Sample Data'!P4&gt;0),'Control Sample Data'!P4-'Choose Housekeeping Genes'!AN$25,35-'Choose Housekeeping Genes'!AN$25),"")</f>
        <v/>
      </c>
      <c r="AM4" s="74" t="str">
        <f>IF(SUM('Control Sample Data'!Q$3:Q$98)&gt;10,IF(AND(ISNUMBER('Control Sample Data'!Q4),'Control Sample Data'!Q4&lt;35,'Control Sample Data'!Q4&gt;0),'Control Sample Data'!Q4-'Choose Housekeeping Genes'!AO$25,35-'Choose Housekeeping Genes'!AO$25),"")</f>
        <v/>
      </c>
      <c r="AN4" s="74" t="str">
        <f>IF(SUM('Control Sample Data'!R$3:R$98)&gt;10,IF(AND(ISNUMBER('Control Sample Data'!R4),'Control Sample Data'!R4&lt;35,'Control Sample Data'!R4&gt;0),'Control Sample Data'!R4-'Choose Housekeeping Genes'!AP$25,35-'Choose Housekeeping Genes'!AP$25),"")</f>
        <v/>
      </c>
      <c r="AO4" s="74" t="str">
        <f>IF(SUM('Control Sample Data'!S$3:S$98)&gt;10,IF(AND(ISNUMBER('Control Sample Data'!S4),'Control Sample Data'!S4&lt;35,'Control Sample Data'!S4&gt;0),'Control Sample Data'!S4-'Choose Housekeeping Genes'!AQ$25,35-'Choose Housekeeping Genes'!AQ$25),"")</f>
        <v/>
      </c>
      <c r="AP4" s="74" t="str">
        <f>IF(SUM('Control Sample Data'!T$3:T$98)&gt;10,IF(AND(ISNUMBER('Control Sample Data'!T4),'Control Sample Data'!T4&lt;35,'Control Sample Data'!T4&gt;0),'Control Sample Data'!T4-'Choose Housekeeping Genes'!AR$25,35-'Choose Housekeeping Genes'!AR$25),"")</f>
        <v/>
      </c>
      <c r="AQ4" s="74" t="str">
        <f>IF(SUM('Control Sample Data'!U$3:U$98)&gt;10,IF(AND(ISNUMBER('Control Sample Data'!U4),'Control Sample Data'!U4&lt;35,'Control Sample Data'!U4&gt;0),'Control Sample Data'!U4-'Choose Housekeeping Genes'!AS$25,35-'Choose Housekeeping Genes'!AS$25),"")</f>
        <v/>
      </c>
      <c r="AR4" s="74" t="str">
        <f>IF(SUM('Control Sample Data'!V$3:V$98)&gt;10,IF(AND(ISNUMBER('Control Sample Data'!V4),'Control Sample Data'!V4&lt;35,'Control Sample Data'!V4&gt;0),'Control Sample Data'!V4-'Choose Housekeeping Genes'!AT$25,35-'Choose Housekeeping Genes'!AT$25),"")</f>
        <v/>
      </c>
      <c r="AS4" s="29" t="str">
        <f>'Control Sample Data'!A4</f>
        <v>ADARB1</v>
      </c>
      <c r="AT4" s="28" t="s">
        <v>3</v>
      </c>
      <c r="AU4" s="74" t="str">
        <f ca="1">IF(ISNUMBER(C4-'Choose Housekeeping Genes'!D$15),C4-'Choose Housekeeping Genes'!D$15,"")</f>
        <v/>
      </c>
      <c r="AV4" s="74" t="str">
        <f ca="1">IF(ISNUMBER(D4-'Choose Housekeeping Genes'!E$15),D4-'Choose Housekeeping Genes'!E$15,"")</f>
        <v/>
      </c>
      <c r="AW4" s="74" t="str">
        <f ca="1">IF(ISNUMBER(E4-'Choose Housekeeping Genes'!F$15),E4-'Choose Housekeeping Genes'!F$15,"")</f>
        <v/>
      </c>
      <c r="AX4" s="74" t="str">
        <f ca="1">IF(ISNUMBER(F4-'Choose Housekeeping Genes'!G$15),F4-'Choose Housekeeping Genes'!G$15,"")</f>
        <v/>
      </c>
      <c r="AY4" s="74" t="str">
        <f ca="1">IF(ISNUMBER(G4-'Choose Housekeeping Genes'!H$15),G4-'Choose Housekeeping Genes'!H$15,"")</f>
        <v/>
      </c>
      <c r="AZ4" s="74" t="str">
        <f ca="1">IF(ISNUMBER(H4-'Choose Housekeeping Genes'!I$15),H4-'Choose Housekeeping Genes'!I$15,"")</f>
        <v/>
      </c>
      <c r="BA4" s="74" t="str">
        <f ca="1">IF(ISNUMBER(I4-'Choose Housekeeping Genes'!J$15),I4-'Choose Housekeeping Genes'!J$15,"")</f>
        <v/>
      </c>
      <c r="BB4" s="74" t="str">
        <f ca="1">IF(ISNUMBER(J4-'Choose Housekeeping Genes'!K$15),J4-'Choose Housekeeping Genes'!K$15,"")</f>
        <v/>
      </c>
      <c r="BC4" s="74" t="str">
        <f ca="1">IF(ISNUMBER(K4-'Choose Housekeeping Genes'!L$15),K4-'Choose Housekeeping Genes'!L$15,"")</f>
        <v/>
      </c>
      <c r="BD4" s="74" t="str">
        <f ca="1">IF(ISNUMBER(L4-'Choose Housekeeping Genes'!M$15),L4-'Choose Housekeeping Genes'!M$15,"")</f>
        <v/>
      </c>
      <c r="BE4" s="74" t="str">
        <f ca="1">IF(ISNUMBER(M4-'Choose Housekeeping Genes'!N$15),M4-'Choose Housekeeping Genes'!N$15,"")</f>
        <v/>
      </c>
      <c r="BF4" s="74" t="str">
        <f ca="1">IF(ISNUMBER(N4-'Choose Housekeeping Genes'!O$15),N4-'Choose Housekeeping Genes'!O$15,"")</f>
        <v/>
      </c>
      <c r="BG4" s="74" t="str">
        <f ca="1">IF(ISNUMBER(O4-'Choose Housekeeping Genes'!P$15),O4-'Choose Housekeeping Genes'!P$15,"")</f>
        <v/>
      </c>
      <c r="BH4" s="74" t="str">
        <f ca="1">IF(ISNUMBER(P4-'Choose Housekeeping Genes'!Q$15),P4-'Choose Housekeeping Genes'!Q$15,"")</f>
        <v/>
      </c>
      <c r="BI4" s="74" t="str">
        <f ca="1">IF(ISNUMBER(Q4-'Choose Housekeeping Genes'!R$15),Q4-'Choose Housekeeping Genes'!R$15,"")</f>
        <v/>
      </c>
      <c r="BJ4" s="74" t="str">
        <f ca="1">IF(ISNUMBER(R4-'Choose Housekeeping Genes'!S$15),R4-'Choose Housekeeping Genes'!S$15,"")</f>
        <v/>
      </c>
      <c r="BK4" s="74" t="str">
        <f ca="1">IF(ISNUMBER(S4-'Choose Housekeeping Genes'!T$15),S4-'Choose Housekeeping Genes'!T$15,"")</f>
        <v/>
      </c>
      <c r="BL4" s="74" t="str">
        <f ca="1">IF(ISNUMBER(T4-'Choose Housekeeping Genes'!U$15),T4-'Choose Housekeeping Genes'!U$15,"")</f>
        <v/>
      </c>
      <c r="BM4" s="74" t="str">
        <f ca="1">IF(ISNUMBER(U4-'Choose Housekeeping Genes'!V$15),U4-'Choose Housekeeping Genes'!V$15,"")</f>
        <v/>
      </c>
      <c r="BN4" s="74" t="str">
        <f ca="1">IF(ISNUMBER(V4-'Choose Housekeeping Genes'!W$15),V4-'Choose Housekeeping Genes'!W$15,"")</f>
        <v/>
      </c>
      <c r="BO4" s="140" t="str">
        <f t="shared" si="0"/>
        <v>ADARB1</v>
      </c>
      <c r="BP4" s="139" t="s">
        <v>3</v>
      </c>
      <c r="BQ4" s="74" t="str">
        <f ca="1">IF(ISNUMBER(Y4-'Choose Housekeeping Genes'!AA$15),Y4-'Choose Housekeeping Genes'!AA$15,"")</f>
        <v/>
      </c>
      <c r="BR4" s="74" t="str">
        <f ca="1">IF(ISNUMBER(Z4-'Choose Housekeeping Genes'!AB$15),Z4-'Choose Housekeeping Genes'!AB$15,"")</f>
        <v/>
      </c>
      <c r="BS4" s="74" t="str">
        <f ca="1">IF(ISNUMBER(AA4-'Choose Housekeeping Genes'!AC$15),AA4-'Choose Housekeeping Genes'!AC$15,"")</f>
        <v/>
      </c>
      <c r="BT4" s="74" t="str">
        <f ca="1">IF(ISNUMBER(AB4-'Choose Housekeeping Genes'!AD$15),AB4-'Choose Housekeeping Genes'!AD$15,"")</f>
        <v/>
      </c>
      <c r="BU4" s="74" t="str">
        <f ca="1">IF(ISNUMBER(AC4-'Choose Housekeeping Genes'!AE$15),AC4-'Choose Housekeeping Genes'!AE$15,"")</f>
        <v/>
      </c>
      <c r="BV4" s="74" t="str">
        <f ca="1">IF(ISNUMBER(AD4-'Choose Housekeeping Genes'!AF$15),AD4-'Choose Housekeeping Genes'!AF$15,"")</f>
        <v/>
      </c>
      <c r="BW4" s="74" t="str">
        <f ca="1">IF(ISNUMBER(AE4-'Choose Housekeeping Genes'!AG$15),AE4-'Choose Housekeeping Genes'!AG$15,"")</f>
        <v/>
      </c>
      <c r="BX4" s="74" t="str">
        <f ca="1">IF(ISNUMBER(AF4-'Choose Housekeeping Genes'!AH$15),AF4-'Choose Housekeeping Genes'!AH$15,"")</f>
        <v/>
      </c>
      <c r="BY4" s="74" t="str">
        <f ca="1">IF(ISNUMBER(AG4-'Choose Housekeeping Genes'!AI$15),AG4-'Choose Housekeeping Genes'!AI$15,"")</f>
        <v/>
      </c>
      <c r="BZ4" s="74" t="str">
        <f ca="1">IF(ISNUMBER(AH4-'Choose Housekeeping Genes'!AJ$15),AH4-'Choose Housekeeping Genes'!AJ$15,"")</f>
        <v/>
      </c>
      <c r="CA4" s="74" t="str">
        <f ca="1">IF(ISNUMBER(AI4-'Choose Housekeeping Genes'!AK$15),AI4-'Choose Housekeeping Genes'!AK$15,"")</f>
        <v/>
      </c>
      <c r="CB4" s="74" t="str">
        <f ca="1">IF(ISNUMBER(AJ4-'Choose Housekeeping Genes'!AL$15),AJ4-'Choose Housekeeping Genes'!AL$15,"")</f>
        <v/>
      </c>
      <c r="CC4" s="74" t="str">
        <f ca="1">IF(ISNUMBER(AK4-'Choose Housekeeping Genes'!AM$15),AK4-'Choose Housekeeping Genes'!AM$15,"")</f>
        <v/>
      </c>
      <c r="CD4" s="74" t="str">
        <f ca="1">IF(ISNUMBER(AL4-'Choose Housekeeping Genes'!AN$15),AL4-'Choose Housekeeping Genes'!AN$15,"")</f>
        <v/>
      </c>
      <c r="CE4" s="74" t="str">
        <f ca="1">IF(ISNUMBER(AM4-'Choose Housekeeping Genes'!AO$15),AM4-'Choose Housekeeping Genes'!AO$15,"")</f>
        <v/>
      </c>
      <c r="CF4" s="74" t="str">
        <f ca="1">IF(ISNUMBER(AN4-'Choose Housekeeping Genes'!AP$15),AN4-'Choose Housekeeping Genes'!AP$15,"")</f>
        <v/>
      </c>
      <c r="CG4" s="74" t="str">
        <f ca="1">IF(ISNUMBER(AO4-'Choose Housekeeping Genes'!AQ$15),AO4-'Choose Housekeeping Genes'!AQ$15,"")</f>
        <v/>
      </c>
      <c r="CH4" s="74" t="str">
        <f ca="1">IF(ISNUMBER(AP4-'Choose Housekeeping Genes'!AR$15),AP4-'Choose Housekeeping Genes'!AR$15,"")</f>
        <v/>
      </c>
      <c r="CI4" s="74" t="str">
        <f ca="1">IF(ISNUMBER(AQ4-'Choose Housekeeping Genes'!AS$15),AQ4-'Choose Housekeeping Genes'!AS$15,"")</f>
        <v/>
      </c>
      <c r="CJ4" s="74" t="str">
        <f ca="1">IF(ISNUMBER(AR4-'Choose Housekeeping Genes'!AT$15),AR4-'Choose Housekeeping Genes'!AT$15,"")</f>
        <v/>
      </c>
      <c r="CK4" s="22" t="e">
        <f t="shared" ca="1" si="1"/>
        <v>#DIV/0!</v>
      </c>
      <c r="CL4" s="111" t="e">
        <f t="shared" ca="1" si="2"/>
        <v>#DIV/0!</v>
      </c>
      <c r="CQ4" s="3">
        <v>2</v>
      </c>
      <c r="CR4" s="52" t="e">
        <f t="array" aca="1" ref="CR4" ca="1">INDIRECT("'All expressed genes'!$A"&amp;MIN(IF('All expressed genes'!$G$3:$G$90=LARGE('All expressed genes'!$G$3:$G$90,CQ4),ROW('All expressed genes'!$A$3:$A$90),"")))</f>
        <v>#DIV/0!</v>
      </c>
      <c r="CS4" s="52" t="e">
        <f t="array" aca="1" ref="CS4" ca="1">INDIRECT("'All expressed genes'!$G"&amp;MIN(IF('All expressed genes'!$G$3:$G$90=LARGE('All expressed genes'!$G$3:$G$90,CQ4),ROW('All expressed genes'!$A$3:$A$90),"")))</f>
        <v>#DIV/0!</v>
      </c>
      <c r="CT4" s="52"/>
      <c r="CU4" s="52">
        <f>$CU$3-CQ3</f>
        <v>87</v>
      </c>
      <c r="CV4" s="52" t="e">
        <f t="array" aca="1" ref="CV4" ca="1">INDIRECT("'All expressed genes'!$A"&amp;MIN(IF('All expressed genes'!$G$3:$G$90=LARGE('All expressed genes'!$G$3:$G$90,CU4),ROW('All expressed genes'!$A$3:$A$90),"")))</f>
        <v>#DIV/0!</v>
      </c>
      <c r="CW4" s="52" t="e">
        <f t="array" aca="1" ref="CW4" ca="1">INDIRECT("'All expressed genes'!$I"&amp;MIN(IF('All expressed genes'!$G$3:$G$90=LARGE('All expressed genes'!$G$3:$G$90,CU4),ROW('All expressed genes'!$A$3:$A$90),"")))</f>
        <v>#DIV/0!</v>
      </c>
      <c r="CX4" s="52" t="e">
        <f t="shared" ca="1" si="3"/>
        <v>#DIV/0!</v>
      </c>
    </row>
    <row r="5" spans="1:102" ht="12.75" customHeight="1" x14ac:dyDescent="0.2">
      <c r="A5" s="27" t="str">
        <f>'Test Sample Data'!A5</f>
        <v>ADARB2</v>
      </c>
      <c r="B5" s="28" t="s">
        <v>4</v>
      </c>
      <c r="C5" s="74" t="str">
        <f>IF(SUM('Test Sample Data'!C$3:C$98)&gt;10,IF(AND(ISNUMBER('Test Sample Data'!C5),'Test Sample Data'!C5&lt;35,'Test Sample Data'!C5&gt;0),'Test Sample Data'!C5-'Choose Housekeeping Genes'!D$25,35-'Choose Housekeeping Genes'!D$25),"")</f>
        <v/>
      </c>
      <c r="D5" s="74" t="str">
        <f>IF(SUM('Test Sample Data'!D$3:D$98)&gt;10,IF(AND(ISNUMBER('Test Sample Data'!D5),'Test Sample Data'!D5&lt;35,'Test Sample Data'!D5&gt;0),'Test Sample Data'!D5-'Choose Housekeeping Genes'!E$25,35-'Choose Housekeeping Genes'!E$25),"")</f>
        <v/>
      </c>
      <c r="E5" s="74" t="str">
        <f>IF(SUM('Test Sample Data'!E$3:E$98)&gt;10,IF(AND(ISNUMBER('Test Sample Data'!E5),'Test Sample Data'!E5&lt;35,'Test Sample Data'!E5&gt;0),'Test Sample Data'!E5-'Choose Housekeeping Genes'!F$25,35-'Choose Housekeeping Genes'!F$25),"")</f>
        <v/>
      </c>
      <c r="F5" s="74" t="str">
        <f>IF(SUM('Test Sample Data'!F$3:F$98)&gt;10,IF(AND(ISNUMBER('Test Sample Data'!F5),'Test Sample Data'!F5&lt;35,'Test Sample Data'!F5&gt;0),'Test Sample Data'!F5-'Choose Housekeeping Genes'!G$25,35-'Choose Housekeeping Genes'!G$25),"")</f>
        <v/>
      </c>
      <c r="G5" s="74" t="str">
        <f>IF(SUM('Test Sample Data'!G$3:G$98)&gt;10,IF(AND(ISNUMBER('Test Sample Data'!G5),'Test Sample Data'!G5&lt;35,'Test Sample Data'!G5&gt;0),'Test Sample Data'!G5-'Choose Housekeeping Genes'!H$25,35-'Choose Housekeeping Genes'!H$25),"")</f>
        <v/>
      </c>
      <c r="H5" s="74" t="str">
        <f>IF(SUM('Test Sample Data'!H$3:H$98)&gt;10,IF(AND(ISNUMBER('Test Sample Data'!H5),'Test Sample Data'!H5&lt;35,'Test Sample Data'!H5&gt;0),'Test Sample Data'!H5-'Choose Housekeeping Genes'!I$25,35-'Choose Housekeeping Genes'!I$25),"")</f>
        <v/>
      </c>
      <c r="I5" s="74" t="str">
        <f>IF(SUM('Test Sample Data'!I$3:I$98)&gt;10,IF(AND(ISNUMBER('Test Sample Data'!I5),'Test Sample Data'!I5&lt;35,'Test Sample Data'!I5&gt;0),'Test Sample Data'!I5-'Choose Housekeeping Genes'!J$25,35-'Choose Housekeeping Genes'!J$25),"")</f>
        <v/>
      </c>
      <c r="J5" s="74" t="str">
        <f>IF(SUM('Test Sample Data'!J$3:J$98)&gt;10,IF(AND(ISNUMBER('Test Sample Data'!J5),'Test Sample Data'!J5&lt;35,'Test Sample Data'!J5&gt;0),'Test Sample Data'!J5-'Choose Housekeeping Genes'!K$25,35-'Choose Housekeeping Genes'!K$25),"")</f>
        <v/>
      </c>
      <c r="K5" s="74" t="str">
        <f>IF(SUM('Test Sample Data'!K$3:K$98)&gt;10,IF(AND(ISNUMBER('Test Sample Data'!K5),'Test Sample Data'!K5&lt;35,'Test Sample Data'!K5&gt;0),'Test Sample Data'!K5-'Choose Housekeeping Genes'!L$25,35-'Choose Housekeeping Genes'!L$25),"")</f>
        <v/>
      </c>
      <c r="L5" s="74" t="str">
        <f>IF(SUM('Test Sample Data'!L$3:L$98)&gt;10,IF(AND(ISNUMBER('Test Sample Data'!L5),'Test Sample Data'!L5&lt;35,'Test Sample Data'!L5&gt;0),'Test Sample Data'!L5-'Choose Housekeeping Genes'!M$25,35-'Choose Housekeeping Genes'!M$25),"")</f>
        <v/>
      </c>
      <c r="M5" s="74" t="str">
        <f>IF(SUM('Test Sample Data'!M$3:M$98)&gt;10,IF(AND(ISNUMBER('Test Sample Data'!M5),'Test Sample Data'!M5&lt;35,'Test Sample Data'!M5&gt;0),'Test Sample Data'!M5-'Choose Housekeeping Genes'!N$25,35-'Choose Housekeeping Genes'!N$25),"")</f>
        <v/>
      </c>
      <c r="N5" s="74" t="str">
        <f>IF(SUM('Test Sample Data'!N$3:N$98)&gt;10,IF(AND(ISNUMBER('Test Sample Data'!N5),'Test Sample Data'!N5&lt;35,'Test Sample Data'!N5&gt;0),'Test Sample Data'!N5-'Choose Housekeeping Genes'!O$25,35-'Choose Housekeeping Genes'!O$25),"")</f>
        <v/>
      </c>
      <c r="O5" s="74" t="str">
        <f>IF(SUM('Test Sample Data'!O$3:O$98)&gt;10,IF(AND(ISNUMBER('Test Sample Data'!O5),'Test Sample Data'!O5&lt;35,'Test Sample Data'!O5&gt;0),'Test Sample Data'!O5-'Choose Housekeeping Genes'!P$25,35-'Choose Housekeeping Genes'!P$25),"")</f>
        <v/>
      </c>
      <c r="P5" s="74" t="str">
        <f>IF(SUM('Test Sample Data'!P$3:P$98)&gt;10,IF(AND(ISNUMBER('Test Sample Data'!P5),'Test Sample Data'!P5&lt;35,'Test Sample Data'!P5&gt;0),'Test Sample Data'!P5-'Choose Housekeeping Genes'!Q$25,35-'Choose Housekeeping Genes'!Q$25),"")</f>
        <v/>
      </c>
      <c r="Q5" s="74" t="str">
        <f>IF(SUM('Test Sample Data'!Q$3:Q$98)&gt;10,IF(AND(ISNUMBER('Test Sample Data'!Q5),'Test Sample Data'!Q5&lt;35,'Test Sample Data'!Q5&gt;0),'Test Sample Data'!Q5-'Choose Housekeeping Genes'!R$25,35-'Choose Housekeeping Genes'!R$25),"")</f>
        <v/>
      </c>
      <c r="R5" s="74" t="str">
        <f>IF(SUM('Test Sample Data'!R$3:R$98)&gt;10,IF(AND(ISNUMBER('Test Sample Data'!R5),'Test Sample Data'!R5&lt;35,'Test Sample Data'!R5&gt;0),'Test Sample Data'!R5-'Choose Housekeeping Genes'!S$25,35-'Choose Housekeeping Genes'!S$25),"")</f>
        <v/>
      </c>
      <c r="S5" s="74" t="str">
        <f>IF(SUM('Test Sample Data'!S$3:S$98)&gt;10,IF(AND(ISNUMBER('Test Sample Data'!S5),'Test Sample Data'!S5&lt;35,'Test Sample Data'!S5&gt;0),'Test Sample Data'!S5-'Choose Housekeeping Genes'!T$25,35-'Choose Housekeeping Genes'!T$25),"")</f>
        <v/>
      </c>
      <c r="T5" s="74" t="str">
        <f>IF(SUM('Test Sample Data'!T$3:T$98)&gt;10,IF(AND(ISNUMBER('Test Sample Data'!T5),'Test Sample Data'!T5&lt;35,'Test Sample Data'!T5&gt;0),'Test Sample Data'!T5-'Choose Housekeeping Genes'!U$25,35-'Choose Housekeeping Genes'!U$25),"")</f>
        <v/>
      </c>
      <c r="U5" s="74" t="str">
        <f>IF(SUM('Test Sample Data'!U$3:U$98)&gt;10,IF(AND(ISNUMBER('Test Sample Data'!U5),'Test Sample Data'!U5&lt;35,'Test Sample Data'!U5&gt;0),'Test Sample Data'!U5-'Choose Housekeeping Genes'!V$25,35-'Choose Housekeeping Genes'!V$25),"")</f>
        <v/>
      </c>
      <c r="V5" s="74" t="str">
        <f>IF(SUM('Test Sample Data'!V$3:V$98)&gt;10,IF(AND(ISNUMBER('Test Sample Data'!V5),'Test Sample Data'!V5&lt;35,'Test Sample Data'!V5&gt;0),'Test Sample Data'!V5-'Choose Housekeeping Genes'!W$25,35-'Choose Housekeeping Genes'!W$25),"")</f>
        <v/>
      </c>
      <c r="W5" s="138" t="str">
        <f>'Control Sample Data'!A5</f>
        <v>ADARB2</v>
      </c>
      <c r="X5" s="139" t="s">
        <v>4</v>
      </c>
      <c r="Y5" s="74" t="str">
        <f>IF(SUM('Control Sample Data'!C$3:C$98)&gt;10,IF(AND(ISNUMBER('Control Sample Data'!C5),'Control Sample Data'!C5&lt;35,'Control Sample Data'!C5&gt;0),'Control Sample Data'!C5-'Choose Housekeeping Genes'!AA$25,35-'Choose Housekeeping Genes'!AA$25),"")</f>
        <v/>
      </c>
      <c r="Z5" s="74" t="str">
        <f>IF(SUM('Control Sample Data'!D$3:D$98)&gt;10,IF(AND(ISNUMBER('Control Sample Data'!D5),'Control Sample Data'!D5&lt;35,'Control Sample Data'!D5&gt;0),'Control Sample Data'!D5-'Choose Housekeeping Genes'!AB$25,35-'Choose Housekeeping Genes'!AB$25),"")</f>
        <v/>
      </c>
      <c r="AA5" s="74" t="str">
        <f>IF(SUM('Control Sample Data'!E$3:E$98)&gt;10,IF(AND(ISNUMBER('Control Sample Data'!E5),'Control Sample Data'!E5&lt;35,'Control Sample Data'!E5&gt;0),'Control Sample Data'!E5-'Choose Housekeeping Genes'!AC$25,35-'Choose Housekeeping Genes'!AC$25),"")</f>
        <v/>
      </c>
      <c r="AB5" s="74" t="str">
        <f>IF(SUM('Control Sample Data'!F$3:F$98)&gt;10,IF(AND(ISNUMBER('Control Sample Data'!F5),'Control Sample Data'!F5&lt;35,'Control Sample Data'!F5&gt;0),'Control Sample Data'!F5-'Choose Housekeeping Genes'!AD$25,35-'Choose Housekeeping Genes'!AD$25),"")</f>
        <v/>
      </c>
      <c r="AC5" s="74" t="str">
        <f>IF(SUM('Control Sample Data'!G$3:G$98)&gt;10,IF(AND(ISNUMBER('Control Sample Data'!G5),'Control Sample Data'!G5&lt;35,'Control Sample Data'!G5&gt;0),'Control Sample Data'!G5-'Choose Housekeeping Genes'!AE$25,35-'Choose Housekeeping Genes'!AE$25),"")</f>
        <v/>
      </c>
      <c r="AD5" s="74" t="str">
        <f>IF(SUM('Control Sample Data'!H$3:H$98)&gt;10,IF(AND(ISNUMBER('Control Sample Data'!H5),'Control Sample Data'!H5&lt;35,'Control Sample Data'!H5&gt;0),'Control Sample Data'!H5-'Choose Housekeeping Genes'!AF$25,35-'Choose Housekeeping Genes'!AF$25),"")</f>
        <v/>
      </c>
      <c r="AE5" s="74" t="str">
        <f>IF(SUM('Control Sample Data'!I$3:I$98)&gt;10,IF(AND(ISNUMBER('Control Sample Data'!I5),'Control Sample Data'!I5&lt;35,'Control Sample Data'!I5&gt;0),'Control Sample Data'!I5-'Choose Housekeeping Genes'!AG$25,35-'Choose Housekeeping Genes'!AG$25),"")</f>
        <v/>
      </c>
      <c r="AF5" s="74" t="str">
        <f>IF(SUM('Control Sample Data'!J$3:J$98)&gt;10,IF(AND(ISNUMBER('Control Sample Data'!J5),'Control Sample Data'!J5&lt;35,'Control Sample Data'!J5&gt;0),'Control Sample Data'!J5-'Choose Housekeeping Genes'!AH$25,35-'Choose Housekeeping Genes'!AH$25),"")</f>
        <v/>
      </c>
      <c r="AG5" s="74" t="str">
        <f>IF(SUM('Control Sample Data'!K$3:K$98)&gt;10,IF(AND(ISNUMBER('Control Sample Data'!K5),'Control Sample Data'!K5&lt;35,'Control Sample Data'!K5&gt;0),'Control Sample Data'!K5-'Choose Housekeeping Genes'!AI$25,35-'Choose Housekeeping Genes'!AI$25),"")</f>
        <v/>
      </c>
      <c r="AH5" s="74" t="str">
        <f>IF(SUM('Control Sample Data'!L$3:L$98)&gt;10,IF(AND(ISNUMBER('Control Sample Data'!L5),'Control Sample Data'!L5&lt;35,'Control Sample Data'!L5&gt;0),'Control Sample Data'!L5-'Choose Housekeeping Genes'!AJ$25,35-'Choose Housekeeping Genes'!AJ$25),"")</f>
        <v/>
      </c>
      <c r="AI5" s="74" t="str">
        <f>IF(SUM('Control Sample Data'!M$3:M$98)&gt;10,IF(AND(ISNUMBER('Control Sample Data'!M5),'Control Sample Data'!M5&lt;35,'Control Sample Data'!M5&gt;0),'Control Sample Data'!M5-'Choose Housekeeping Genes'!AK$25,35-'Choose Housekeeping Genes'!AK$25),"")</f>
        <v/>
      </c>
      <c r="AJ5" s="74" t="str">
        <f>IF(SUM('Control Sample Data'!N$3:N$98)&gt;10,IF(AND(ISNUMBER('Control Sample Data'!N5),'Control Sample Data'!N5&lt;35,'Control Sample Data'!N5&gt;0),'Control Sample Data'!N5-'Choose Housekeeping Genes'!AL$25,35-'Choose Housekeeping Genes'!AL$25),"")</f>
        <v/>
      </c>
      <c r="AK5" s="74" t="str">
        <f>IF(SUM('Control Sample Data'!O$3:O$98)&gt;10,IF(AND(ISNUMBER('Control Sample Data'!O5),'Control Sample Data'!O5&lt;35,'Control Sample Data'!O5&gt;0),'Control Sample Data'!O5-'Choose Housekeeping Genes'!AM$25,35-'Choose Housekeeping Genes'!AM$25),"")</f>
        <v/>
      </c>
      <c r="AL5" s="74" t="str">
        <f>IF(SUM('Control Sample Data'!P$3:P$98)&gt;10,IF(AND(ISNUMBER('Control Sample Data'!P5),'Control Sample Data'!P5&lt;35,'Control Sample Data'!P5&gt;0),'Control Sample Data'!P5-'Choose Housekeeping Genes'!AN$25,35-'Choose Housekeeping Genes'!AN$25),"")</f>
        <v/>
      </c>
      <c r="AM5" s="74" t="str">
        <f>IF(SUM('Control Sample Data'!Q$3:Q$98)&gt;10,IF(AND(ISNUMBER('Control Sample Data'!Q5),'Control Sample Data'!Q5&lt;35,'Control Sample Data'!Q5&gt;0),'Control Sample Data'!Q5-'Choose Housekeeping Genes'!AO$25,35-'Choose Housekeeping Genes'!AO$25),"")</f>
        <v/>
      </c>
      <c r="AN5" s="74" t="str">
        <f>IF(SUM('Control Sample Data'!R$3:R$98)&gt;10,IF(AND(ISNUMBER('Control Sample Data'!R5),'Control Sample Data'!R5&lt;35,'Control Sample Data'!R5&gt;0),'Control Sample Data'!R5-'Choose Housekeeping Genes'!AP$25,35-'Choose Housekeeping Genes'!AP$25),"")</f>
        <v/>
      </c>
      <c r="AO5" s="74" t="str">
        <f>IF(SUM('Control Sample Data'!S$3:S$98)&gt;10,IF(AND(ISNUMBER('Control Sample Data'!S5),'Control Sample Data'!S5&lt;35,'Control Sample Data'!S5&gt;0),'Control Sample Data'!S5-'Choose Housekeeping Genes'!AQ$25,35-'Choose Housekeeping Genes'!AQ$25),"")</f>
        <v/>
      </c>
      <c r="AP5" s="74" t="str">
        <f>IF(SUM('Control Sample Data'!T$3:T$98)&gt;10,IF(AND(ISNUMBER('Control Sample Data'!T5),'Control Sample Data'!T5&lt;35,'Control Sample Data'!T5&gt;0),'Control Sample Data'!T5-'Choose Housekeeping Genes'!AR$25,35-'Choose Housekeeping Genes'!AR$25),"")</f>
        <v/>
      </c>
      <c r="AQ5" s="74" t="str">
        <f>IF(SUM('Control Sample Data'!U$3:U$98)&gt;10,IF(AND(ISNUMBER('Control Sample Data'!U5),'Control Sample Data'!U5&lt;35,'Control Sample Data'!U5&gt;0),'Control Sample Data'!U5-'Choose Housekeeping Genes'!AS$25,35-'Choose Housekeeping Genes'!AS$25),"")</f>
        <v/>
      </c>
      <c r="AR5" s="74" t="str">
        <f>IF(SUM('Control Sample Data'!V$3:V$98)&gt;10,IF(AND(ISNUMBER('Control Sample Data'!V5),'Control Sample Data'!V5&lt;35,'Control Sample Data'!V5&gt;0),'Control Sample Data'!V5-'Choose Housekeeping Genes'!AT$25,35-'Choose Housekeeping Genes'!AT$25),"")</f>
        <v/>
      </c>
      <c r="AS5" s="29" t="str">
        <f>'Control Sample Data'!A5</f>
        <v>ADARB2</v>
      </c>
      <c r="AT5" s="28" t="s">
        <v>4</v>
      </c>
      <c r="AU5" s="74" t="str">
        <f ca="1">IF(ISNUMBER(C5-'Choose Housekeeping Genes'!D$15),C5-'Choose Housekeeping Genes'!D$15,"")</f>
        <v/>
      </c>
      <c r="AV5" s="74" t="str">
        <f ca="1">IF(ISNUMBER(D5-'Choose Housekeeping Genes'!E$15),D5-'Choose Housekeeping Genes'!E$15,"")</f>
        <v/>
      </c>
      <c r="AW5" s="74" t="str">
        <f ca="1">IF(ISNUMBER(E5-'Choose Housekeeping Genes'!F$15),E5-'Choose Housekeeping Genes'!F$15,"")</f>
        <v/>
      </c>
      <c r="AX5" s="74" t="str">
        <f ca="1">IF(ISNUMBER(F5-'Choose Housekeeping Genes'!G$15),F5-'Choose Housekeeping Genes'!G$15,"")</f>
        <v/>
      </c>
      <c r="AY5" s="74" t="str">
        <f ca="1">IF(ISNUMBER(G5-'Choose Housekeeping Genes'!H$15),G5-'Choose Housekeeping Genes'!H$15,"")</f>
        <v/>
      </c>
      <c r="AZ5" s="74" t="str">
        <f ca="1">IF(ISNUMBER(H5-'Choose Housekeeping Genes'!I$15),H5-'Choose Housekeeping Genes'!I$15,"")</f>
        <v/>
      </c>
      <c r="BA5" s="74" t="str">
        <f ca="1">IF(ISNUMBER(I5-'Choose Housekeeping Genes'!J$15),I5-'Choose Housekeeping Genes'!J$15,"")</f>
        <v/>
      </c>
      <c r="BB5" s="74" t="str">
        <f ca="1">IF(ISNUMBER(J5-'Choose Housekeeping Genes'!K$15),J5-'Choose Housekeeping Genes'!K$15,"")</f>
        <v/>
      </c>
      <c r="BC5" s="74" t="str">
        <f ca="1">IF(ISNUMBER(K5-'Choose Housekeeping Genes'!L$15),K5-'Choose Housekeeping Genes'!L$15,"")</f>
        <v/>
      </c>
      <c r="BD5" s="74" t="str">
        <f ca="1">IF(ISNUMBER(L5-'Choose Housekeeping Genes'!M$15),L5-'Choose Housekeeping Genes'!M$15,"")</f>
        <v/>
      </c>
      <c r="BE5" s="74" t="str">
        <f ca="1">IF(ISNUMBER(M5-'Choose Housekeeping Genes'!N$15),M5-'Choose Housekeeping Genes'!N$15,"")</f>
        <v/>
      </c>
      <c r="BF5" s="74" t="str">
        <f ca="1">IF(ISNUMBER(N5-'Choose Housekeeping Genes'!O$15),N5-'Choose Housekeeping Genes'!O$15,"")</f>
        <v/>
      </c>
      <c r="BG5" s="74" t="str">
        <f ca="1">IF(ISNUMBER(O5-'Choose Housekeeping Genes'!P$15),O5-'Choose Housekeeping Genes'!P$15,"")</f>
        <v/>
      </c>
      <c r="BH5" s="74" t="str">
        <f ca="1">IF(ISNUMBER(P5-'Choose Housekeeping Genes'!Q$15),P5-'Choose Housekeeping Genes'!Q$15,"")</f>
        <v/>
      </c>
      <c r="BI5" s="74" t="str">
        <f ca="1">IF(ISNUMBER(Q5-'Choose Housekeeping Genes'!R$15),Q5-'Choose Housekeeping Genes'!R$15,"")</f>
        <v/>
      </c>
      <c r="BJ5" s="74" t="str">
        <f ca="1">IF(ISNUMBER(R5-'Choose Housekeeping Genes'!S$15),R5-'Choose Housekeeping Genes'!S$15,"")</f>
        <v/>
      </c>
      <c r="BK5" s="74" t="str">
        <f ca="1">IF(ISNUMBER(S5-'Choose Housekeeping Genes'!T$15),S5-'Choose Housekeeping Genes'!T$15,"")</f>
        <v/>
      </c>
      <c r="BL5" s="74" t="str">
        <f ca="1">IF(ISNUMBER(T5-'Choose Housekeeping Genes'!U$15),T5-'Choose Housekeeping Genes'!U$15,"")</f>
        <v/>
      </c>
      <c r="BM5" s="74" t="str">
        <f ca="1">IF(ISNUMBER(U5-'Choose Housekeeping Genes'!V$15),U5-'Choose Housekeeping Genes'!V$15,"")</f>
        <v/>
      </c>
      <c r="BN5" s="74" t="str">
        <f ca="1">IF(ISNUMBER(V5-'Choose Housekeeping Genes'!W$15),V5-'Choose Housekeeping Genes'!W$15,"")</f>
        <v/>
      </c>
      <c r="BO5" s="140" t="str">
        <f t="shared" si="0"/>
        <v>ADARB2</v>
      </c>
      <c r="BP5" s="139" t="s">
        <v>4</v>
      </c>
      <c r="BQ5" s="74" t="str">
        <f ca="1">IF(ISNUMBER(Y5-'Choose Housekeeping Genes'!AA$15),Y5-'Choose Housekeeping Genes'!AA$15,"")</f>
        <v/>
      </c>
      <c r="BR5" s="74" t="str">
        <f ca="1">IF(ISNUMBER(Z5-'Choose Housekeeping Genes'!AB$15),Z5-'Choose Housekeeping Genes'!AB$15,"")</f>
        <v/>
      </c>
      <c r="BS5" s="74" t="str">
        <f ca="1">IF(ISNUMBER(AA5-'Choose Housekeeping Genes'!AC$15),AA5-'Choose Housekeeping Genes'!AC$15,"")</f>
        <v/>
      </c>
      <c r="BT5" s="74" t="str">
        <f ca="1">IF(ISNUMBER(AB5-'Choose Housekeeping Genes'!AD$15),AB5-'Choose Housekeeping Genes'!AD$15,"")</f>
        <v/>
      </c>
      <c r="BU5" s="74" t="str">
        <f ca="1">IF(ISNUMBER(AC5-'Choose Housekeeping Genes'!AE$15),AC5-'Choose Housekeeping Genes'!AE$15,"")</f>
        <v/>
      </c>
      <c r="BV5" s="74" t="str">
        <f ca="1">IF(ISNUMBER(AD5-'Choose Housekeeping Genes'!AF$15),AD5-'Choose Housekeeping Genes'!AF$15,"")</f>
        <v/>
      </c>
      <c r="BW5" s="74" t="str">
        <f ca="1">IF(ISNUMBER(AE5-'Choose Housekeeping Genes'!AG$15),AE5-'Choose Housekeeping Genes'!AG$15,"")</f>
        <v/>
      </c>
      <c r="BX5" s="74" t="str">
        <f ca="1">IF(ISNUMBER(AF5-'Choose Housekeeping Genes'!AH$15),AF5-'Choose Housekeeping Genes'!AH$15,"")</f>
        <v/>
      </c>
      <c r="BY5" s="74" t="str">
        <f ca="1">IF(ISNUMBER(AG5-'Choose Housekeeping Genes'!AI$15),AG5-'Choose Housekeeping Genes'!AI$15,"")</f>
        <v/>
      </c>
      <c r="BZ5" s="74" t="str">
        <f ca="1">IF(ISNUMBER(AH5-'Choose Housekeeping Genes'!AJ$15),AH5-'Choose Housekeeping Genes'!AJ$15,"")</f>
        <v/>
      </c>
      <c r="CA5" s="74" t="str">
        <f ca="1">IF(ISNUMBER(AI5-'Choose Housekeeping Genes'!AK$15),AI5-'Choose Housekeeping Genes'!AK$15,"")</f>
        <v/>
      </c>
      <c r="CB5" s="74" t="str">
        <f ca="1">IF(ISNUMBER(AJ5-'Choose Housekeeping Genes'!AL$15),AJ5-'Choose Housekeeping Genes'!AL$15,"")</f>
        <v/>
      </c>
      <c r="CC5" s="74" t="str">
        <f ca="1">IF(ISNUMBER(AK5-'Choose Housekeeping Genes'!AM$15),AK5-'Choose Housekeeping Genes'!AM$15,"")</f>
        <v/>
      </c>
      <c r="CD5" s="74" t="str">
        <f ca="1">IF(ISNUMBER(AL5-'Choose Housekeeping Genes'!AN$15),AL5-'Choose Housekeeping Genes'!AN$15,"")</f>
        <v/>
      </c>
      <c r="CE5" s="74" t="str">
        <f ca="1">IF(ISNUMBER(AM5-'Choose Housekeeping Genes'!AO$15),AM5-'Choose Housekeeping Genes'!AO$15,"")</f>
        <v/>
      </c>
      <c r="CF5" s="74" t="str">
        <f ca="1">IF(ISNUMBER(AN5-'Choose Housekeeping Genes'!AP$15),AN5-'Choose Housekeeping Genes'!AP$15,"")</f>
        <v/>
      </c>
      <c r="CG5" s="74" t="str">
        <f ca="1">IF(ISNUMBER(AO5-'Choose Housekeeping Genes'!AQ$15),AO5-'Choose Housekeeping Genes'!AQ$15,"")</f>
        <v/>
      </c>
      <c r="CH5" s="74" t="str">
        <f ca="1">IF(ISNUMBER(AP5-'Choose Housekeeping Genes'!AR$15),AP5-'Choose Housekeeping Genes'!AR$15,"")</f>
        <v/>
      </c>
      <c r="CI5" s="74" t="str">
        <f ca="1">IF(ISNUMBER(AQ5-'Choose Housekeeping Genes'!AS$15),AQ5-'Choose Housekeeping Genes'!AS$15,"")</f>
        <v/>
      </c>
      <c r="CJ5" s="74" t="str">
        <f ca="1">IF(ISNUMBER(AR5-'Choose Housekeeping Genes'!AT$15),AR5-'Choose Housekeeping Genes'!AT$15,"")</f>
        <v/>
      </c>
      <c r="CK5" s="22" t="e">
        <f t="shared" ca="1" si="1"/>
        <v>#DIV/0!</v>
      </c>
      <c r="CL5" s="111" t="e">
        <f t="shared" ca="1" si="2"/>
        <v>#DIV/0!</v>
      </c>
      <c r="CQ5" s="3">
        <v>3</v>
      </c>
      <c r="CR5" s="52" t="e">
        <f t="array" aca="1" ref="CR5" ca="1">INDIRECT("'All expressed genes'!$A"&amp;MIN(IF('All expressed genes'!$G$3:$G$90=LARGE('All expressed genes'!$G$3:$G$90,CQ5),ROW('All expressed genes'!$A$3:$A$90),"")))</f>
        <v>#DIV/0!</v>
      </c>
      <c r="CS5" s="52" t="e">
        <f t="array" aca="1" ref="CS5" ca="1">INDIRECT("'All expressed genes'!$G"&amp;MIN(IF('All expressed genes'!$G$3:$G$90=LARGE('All expressed genes'!$G$3:$G$90,CQ5),ROW('All expressed genes'!$A$3:$A$90),"")))</f>
        <v>#DIV/0!</v>
      </c>
      <c r="CT5" s="52"/>
      <c r="CU5" s="52">
        <f t="shared" ref="CU5:CU22" si="4">$CU$3-CQ4</f>
        <v>86</v>
      </c>
      <c r="CV5" s="52" t="e">
        <f t="array" aca="1" ref="CV5" ca="1">INDIRECT("'All expressed genes'!$A"&amp;MIN(IF('All expressed genes'!$G$3:$G$90=LARGE('All expressed genes'!$G$3:$G$90,CU5),ROW('All expressed genes'!$A$3:$A$90),"")))</f>
        <v>#DIV/0!</v>
      </c>
      <c r="CW5" s="52" t="e">
        <f t="array" aca="1" ref="CW5" ca="1">INDIRECT("'All expressed genes'!$I"&amp;MIN(IF('All expressed genes'!$G$3:$G$90=LARGE('All expressed genes'!$G$3:$G$90,CU5),ROW('All expressed genes'!$A$3:$A$90),"")))</f>
        <v>#DIV/0!</v>
      </c>
      <c r="CX5" s="52" t="e">
        <f t="shared" ca="1" si="3"/>
        <v>#DIV/0!</v>
      </c>
    </row>
    <row r="6" spans="1:102" ht="12.75" customHeight="1" x14ac:dyDescent="0.2">
      <c r="A6" s="27" t="str">
        <f>'Test Sample Data'!A6</f>
        <v>ADAD1</v>
      </c>
      <c r="B6" s="28" t="s">
        <v>5</v>
      </c>
      <c r="C6" s="74" t="str">
        <f>IF(SUM('Test Sample Data'!C$3:C$98)&gt;10,IF(AND(ISNUMBER('Test Sample Data'!C6),'Test Sample Data'!C6&lt;35,'Test Sample Data'!C6&gt;0),'Test Sample Data'!C6-'Choose Housekeeping Genes'!D$25,35-'Choose Housekeeping Genes'!D$25),"")</f>
        <v/>
      </c>
      <c r="D6" s="74" t="str">
        <f>IF(SUM('Test Sample Data'!D$3:D$98)&gt;10,IF(AND(ISNUMBER('Test Sample Data'!D6),'Test Sample Data'!D6&lt;35,'Test Sample Data'!D6&gt;0),'Test Sample Data'!D6-'Choose Housekeeping Genes'!E$25,35-'Choose Housekeeping Genes'!E$25),"")</f>
        <v/>
      </c>
      <c r="E6" s="74" t="str">
        <f>IF(SUM('Test Sample Data'!E$3:E$98)&gt;10,IF(AND(ISNUMBER('Test Sample Data'!E6),'Test Sample Data'!E6&lt;35,'Test Sample Data'!E6&gt;0),'Test Sample Data'!E6-'Choose Housekeeping Genes'!F$25,35-'Choose Housekeeping Genes'!F$25),"")</f>
        <v/>
      </c>
      <c r="F6" s="74" t="str">
        <f>IF(SUM('Test Sample Data'!F$3:F$98)&gt;10,IF(AND(ISNUMBER('Test Sample Data'!F6),'Test Sample Data'!F6&lt;35,'Test Sample Data'!F6&gt;0),'Test Sample Data'!F6-'Choose Housekeeping Genes'!G$25,35-'Choose Housekeeping Genes'!G$25),"")</f>
        <v/>
      </c>
      <c r="G6" s="74" t="str">
        <f>IF(SUM('Test Sample Data'!G$3:G$98)&gt;10,IF(AND(ISNUMBER('Test Sample Data'!G6),'Test Sample Data'!G6&lt;35,'Test Sample Data'!G6&gt;0),'Test Sample Data'!G6-'Choose Housekeeping Genes'!H$25,35-'Choose Housekeeping Genes'!H$25),"")</f>
        <v/>
      </c>
      <c r="H6" s="74" t="str">
        <f>IF(SUM('Test Sample Data'!H$3:H$98)&gt;10,IF(AND(ISNUMBER('Test Sample Data'!H6),'Test Sample Data'!H6&lt;35,'Test Sample Data'!H6&gt;0),'Test Sample Data'!H6-'Choose Housekeeping Genes'!I$25,35-'Choose Housekeeping Genes'!I$25),"")</f>
        <v/>
      </c>
      <c r="I6" s="74" t="str">
        <f>IF(SUM('Test Sample Data'!I$3:I$98)&gt;10,IF(AND(ISNUMBER('Test Sample Data'!I6),'Test Sample Data'!I6&lt;35,'Test Sample Data'!I6&gt;0),'Test Sample Data'!I6-'Choose Housekeeping Genes'!J$25,35-'Choose Housekeeping Genes'!J$25),"")</f>
        <v/>
      </c>
      <c r="J6" s="74" t="str">
        <f>IF(SUM('Test Sample Data'!J$3:J$98)&gt;10,IF(AND(ISNUMBER('Test Sample Data'!J6),'Test Sample Data'!J6&lt;35,'Test Sample Data'!J6&gt;0),'Test Sample Data'!J6-'Choose Housekeeping Genes'!K$25,35-'Choose Housekeeping Genes'!K$25),"")</f>
        <v/>
      </c>
      <c r="K6" s="74" t="str">
        <f>IF(SUM('Test Sample Data'!K$3:K$98)&gt;10,IF(AND(ISNUMBER('Test Sample Data'!K6),'Test Sample Data'!K6&lt;35,'Test Sample Data'!K6&gt;0),'Test Sample Data'!K6-'Choose Housekeeping Genes'!L$25,35-'Choose Housekeeping Genes'!L$25),"")</f>
        <v/>
      </c>
      <c r="L6" s="74" t="str">
        <f>IF(SUM('Test Sample Data'!L$3:L$98)&gt;10,IF(AND(ISNUMBER('Test Sample Data'!L6),'Test Sample Data'!L6&lt;35,'Test Sample Data'!L6&gt;0),'Test Sample Data'!L6-'Choose Housekeeping Genes'!M$25,35-'Choose Housekeeping Genes'!M$25),"")</f>
        <v/>
      </c>
      <c r="M6" s="74" t="str">
        <f>IF(SUM('Test Sample Data'!M$3:M$98)&gt;10,IF(AND(ISNUMBER('Test Sample Data'!M6),'Test Sample Data'!M6&lt;35,'Test Sample Data'!M6&gt;0),'Test Sample Data'!M6-'Choose Housekeeping Genes'!N$25,35-'Choose Housekeeping Genes'!N$25),"")</f>
        <v/>
      </c>
      <c r="N6" s="74" t="str">
        <f>IF(SUM('Test Sample Data'!N$3:N$98)&gt;10,IF(AND(ISNUMBER('Test Sample Data'!N6),'Test Sample Data'!N6&lt;35,'Test Sample Data'!N6&gt;0),'Test Sample Data'!N6-'Choose Housekeeping Genes'!O$25,35-'Choose Housekeeping Genes'!O$25),"")</f>
        <v/>
      </c>
      <c r="O6" s="74" t="str">
        <f>IF(SUM('Test Sample Data'!O$3:O$98)&gt;10,IF(AND(ISNUMBER('Test Sample Data'!O6),'Test Sample Data'!O6&lt;35,'Test Sample Data'!O6&gt;0),'Test Sample Data'!O6-'Choose Housekeeping Genes'!P$25,35-'Choose Housekeeping Genes'!P$25),"")</f>
        <v/>
      </c>
      <c r="P6" s="74" t="str">
        <f>IF(SUM('Test Sample Data'!P$3:P$98)&gt;10,IF(AND(ISNUMBER('Test Sample Data'!P6),'Test Sample Data'!P6&lt;35,'Test Sample Data'!P6&gt;0),'Test Sample Data'!P6-'Choose Housekeeping Genes'!Q$25,35-'Choose Housekeeping Genes'!Q$25),"")</f>
        <v/>
      </c>
      <c r="Q6" s="74" t="str">
        <f>IF(SUM('Test Sample Data'!Q$3:Q$98)&gt;10,IF(AND(ISNUMBER('Test Sample Data'!Q6),'Test Sample Data'!Q6&lt;35,'Test Sample Data'!Q6&gt;0),'Test Sample Data'!Q6-'Choose Housekeeping Genes'!R$25,35-'Choose Housekeeping Genes'!R$25),"")</f>
        <v/>
      </c>
      <c r="R6" s="74" t="str">
        <f>IF(SUM('Test Sample Data'!R$3:R$98)&gt;10,IF(AND(ISNUMBER('Test Sample Data'!R6),'Test Sample Data'!R6&lt;35,'Test Sample Data'!R6&gt;0),'Test Sample Data'!R6-'Choose Housekeeping Genes'!S$25,35-'Choose Housekeeping Genes'!S$25),"")</f>
        <v/>
      </c>
      <c r="S6" s="74" t="str">
        <f>IF(SUM('Test Sample Data'!S$3:S$98)&gt;10,IF(AND(ISNUMBER('Test Sample Data'!S6),'Test Sample Data'!S6&lt;35,'Test Sample Data'!S6&gt;0),'Test Sample Data'!S6-'Choose Housekeeping Genes'!T$25,35-'Choose Housekeeping Genes'!T$25),"")</f>
        <v/>
      </c>
      <c r="T6" s="74" t="str">
        <f>IF(SUM('Test Sample Data'!T$3:T$98)&gt;10,IF(AND(ISNUMBER('Test Sample Data'!T6),'Test Sample Data'!T6&lt;35,'Test Sample Data'!T6&gt;0),'Test Sample Data'!T6-'Choose Housekeeping Genes'!U$25,35-'Choose Housekeeping Genes'!U$25),"")</f>
        <v/>
      </c>
      <c r="U6" s="74" t="str">
        <f>IF(SUM('Test Sample Data'!U$3:U$98)&gt;10,IF(AND(ISNUMBER('Test Sample Data'!U6),'Test Sample Data'!U6&lt;35,'Test Sample Data'!U6&gt;0),'Test Sample Data'!U6-'Choose Housekeeping Genes'!V$25,35-'Choose Housekeeping Genes'!V$25),"")</f>
        <v/>
      </c>
      <c r="V6" s="74" t="str">
        <f>IF(SUM('Test Sample Data'!V$3:V$98)&gt;10,IF(AND(ISNUMBER('Test Sample Data'!V6),'Test Sample Data'!V6&lt;35,'Test Sample Data'!V6&gt;0),'Test Sample Data'!V6-'Choose Housekeeping Genes'!W$25,35-'Choose Housekeeping Genes'!W$25),"")</f>
        <v/>
      </c>
      <c r="W6" s="138" t="str">
        <f>'Control Sample Data'!A6</f>
        <v>ADAD1</v>
      </c>
      <c r="X6" s="139" t="s">
        <v>5</v>
      </c>
      <c r="Y6" s="74" t="str">
        <f>IF(SUM('Control Sample Data'!C$3:C$98)&gt;10,IF(AND(ISNUMBER('Control Sample Data'!C6),'Control Sample Data'!C6&lt;35,'Control Sample Data'!C6&gt;0),'Control Sample Data'!C6-'Choose Housekeeping Genes'!AA$25,35-'Choose Housekeeping Genes'!AA$25),"")</f>
        <v/>
      </c>
      <c r="Z6" s="74" t="str">
        <f>IF(SUM('Control Sample Data'!D$3:D$98)&gt;10,IF(AND(ISNUMBER('Control Sample Data'!D6),'Control Sample Data'!D6&lt;35,'Control Sample Data'!D6&gt;0),'Control Sample Data'!D6-'Choose Housekeeping Genes'!AB$25,35-'Choose Housekeeping Genes'!AB$25),"")</f>
        <v/>
      </c>
      <c r="AA6" s="74" t="str">
        <f>IF(SUM('Control Sample Data'!E$3:E$98)&gt;10,IF(AND(ISNUMBER('Control Sample Data'!E6),'Control Sample Data'!E6&lt;35,'Control Sample Data'!E6&gt;0),'Control Sample Data'!E6-'Choose Housekeeping Genes'!AC$25,35-'Choose Housekeeping Genes'!AC$25),"")</f>
        <v/>
      </c>
      <c r="AB6" s="74" t="str">
        <f>IF(SUM('Control Sample Data'!F$3:F$98)&gt;10,IF(AND(ISNUMBER('Control Sample Data'!F6),'Control Sample Data'!F6&lt;35,'Control Sample Data'!F6&gt;0),'Control Sample Data'!F6-'Choose Housekeeping Genes'!AD$25,35-'Choose Housekeeping Genes'!AD$25),"")</f>
        <v/>
      </c>
      <c r="AC6" s="74" t="str">
        <f>IF(SUM('Control Sample Data'!G$3:G$98)&gt;10,IF(AND(ISNUMBER('Control Sample Data'!G6),'Control Sample Data'!G6&lt;35,'Control Sample Data'!G6&gt;0),'Control Sample Data'!G6-'Choose Housekeeping Genes'!AE$25,35-'Choose Housekeeping Genes'!AE$25),"")</f>
        <v/>
      </c>
      <c r="AD6" s="74" t="str">
        <f>IF(SUM('Control Sample Data'!H$3:H$98)&gt;10,IF(AND(ISNUMBER('Control Sample Data'!H6),'Control Sample Data'!H6&lt;35,'Control Sample Data'!H6&gt;0),'Control Sample Data'!H6-'Choose Housekeeping Genes'!AF$25,35-'Choose Housekeeping Genes'!AF$25),"")</f>
        <v/>
      </c>
      <c r="AE6" s="74" t="str">
        <f>IF(SUM('Control Sample Data'!I$3:I$98)&gt;10,IF(AND(ISNUMBER('Control Sample Data'!I6),'Control Sample Data'!I6&lt;35,'Control Sample Data'!I6&gt;0),'Control Sample Data'!I6-'Choose Housekeeping Genes'!AG$25,35-'Choose Housekeeping Genes'!AG$25),"")</f>
        <v/>
      </c>
      <c r="AF6" s="74" t="str">
        <f>IF(SUM('Control Sample Data'!J$3:J$98)&gt;10,IF(AND(ISNUMBER('Control Sample Data'!J6),'Control Sample Data'!J6&lt;35,'Control Sample Data'!J6&gt;0),'Control Sample Data'!J6-'Choose Housekeeping Genes'!AH$25,35-'Choose Housekeeping Genes'!AH$25),"")</f>
        <v/>
      </c>
      <c r="AG6" s="74" t="str">
        <f>IF(SUM('Control Sample Data'!K$3:K$98)&gt;10,IF(AND(ISNUMBER('Control Sample Data'!K6),'Control Sample Data'!K6&lt;35,'Control Sample Data'!K6&gt;0),'Control Sample Data'!K6-'Choose Housekeeping Genes'!AI$25,35-'Choose Housekeeping Genes'!AI$25),"")</f>
        <v/>
      </c>
      <c r="AH6" s="74" t="str">
        <f>IF(SUM('Control Sample Data'!L$3:L$98)&gt;10,IF(AND(ISNUMBER('Control Sample Data'!L6),'Control Sample Data'!L6&lt;35,'Control Sample Data'!L6&gt;0),'Control Sample Data'!L6-'Choose Housekeeping Genes'!AJ$25,35-'Choose Housekeeping Genes'!AJ$25),"")</f>
        <v/>
      </c>
      <c r="AI6" s="74" t="str">
        <f>IF(SUM('Control Sample Data'!M$3:M$98)&gt;10,IF(AND(ISNUMBER('Control Sample Data'!M6),'Control Sample Data'!M6&lt;35,'Control Sample Data'!M6&gt;0),'Control Sample Data'!M6-'Choose Housekeeping Genes'!AK$25,35-'Choose Housekeeping Genes'!AK$25),"")</f>
        <v/>
      </c>
      <c r="AJ6" s="74" t="str">
        <f>IF(SUM('Control Sample Data'!N$3:N$98)&gt;10,IF(AND(ISNUMBER('Control Sample Data'!N6),'Control Sample Data'!N6&lt;35,'Control Sample Data'!N6&gt;0),'Control Sample Data'!N6-'Choose Housekeeping Genes'!AL$25,35-'Choose Housekeeping Genes'!AL$25),"")</f>
        <v/>
      </c>
      <c r="AK6" s="74" t="str">
        <f>IF(SUM('Control Sample Data'!O$3:O$98)&gt;10,IF(AND(ISNUMBER('Control Sample Data'!O6),'Control Sample Data'!O6&lt;35,'Control Sample Data'!O6&gt;0),'Control Sample Data'!O6-'Choose Housekeeping Genes'!AM$25,35-'Choose Housekeeping Genes'!AM$25),"")</f>
        <v/>
      </c>
      <c r="AL6" s="74" t="str">
        <f>IF(SUM('Control Sample Data'!P$3:P$98)&gt;10,IF(AND(ISNUMBER('Control Sample Data'!P6),'Control Sample Data'!P6&lt;35,'Control Sample Data'!P6&gt;0),'Control Sample Data'!P6-'Choose Housekeeping Genes'!AN$25,35-'Choose Housekeeping Genes'!AN$25),"")</f>
        <v/>
      </c>
      <c r="AM6" s="74" t="str">
        <f>IF(SUM('Control Sample Data'!Q$3:Q$98)&gt;10,IF(AND(ISNUMBER('Control Sample Data'!Q6),'Control Sample Data'!Q6&lt;35,'Control Sample Data'!Q6&gt;0),'Control Sample Data'!Q6-'Choose Housekeeping Genes'!AO$25,35-'Choose Housekeeping Genes'!AO$25),"")</f>
        <v/>
      </c>
      <c r="AN6" s="74" t="str">
        <f>IF(SUM('Control Sample Data'!R$3:R$98)&gt;10,IF(AND(ISNUMBER('Control Sample Data'!R6),'Control Sample Data'!R6&lt;35,'Control Sample Data'!R6&gt;0),'Control Sample Data'!R6-'Choose Housekeeping Genes'!AP$25,35-'Choose Housekeeping Genes'!AP$25),"")</f>
        <v/>
      </c>
      <c r="AO6" s="74" t="str">
        <f>IF(SUM('Control Sample Data'!S$3:S$98)&gt;10,IF(AND(ISNUMBER('Control Sample Data'!S6),'Control Sample Data'!S6&lt;35,'Control Sample Data'!S6&gt;0),'Control Sample Data'!S6-'Choose Housekeeping Genes'!AQ$25,35-'Choose Housekeeping Genes'!AQ$25),"")</f>
        <v/>
      </c>
      <c r="AP6" s="74" t="str">
        <f>IF(SUM('Control Sample Data'!T$3:T$98)&gt;10,IF(AND(ISNUMBER('Control Sample Data'!T6),'Control Sample Data'!T6&lt;35,'Control Sample Data'!T6&gt;0),'Control Sample Data'!T6-'Choose Housekeeping Genes'!AR$25,35-'Choose Housekeeping Genes'!AR$25),"")</f>
        <v/>
      </c>
      <c r="AQ6" s="74" t="str">
        <f>IF(SUM('Control Sample Data'!U$3:U$98)&gt;10,IF(AND(ISNUMBER('Control Sample Data'!U6),'Control Sample Data'!U6&lt;35,'Control Sample Data'!U6&gt;0),'Control Sample Data'!U6-'Choose Housekeeping Genes'!AS$25,35-'Choose Housekeeping Genes'!AS$25),"")</f>
        <v/>
      </c>
      <c r="AR6" s="74" t="str">
        <f>IF(SUM('Control Sample Data'!V$3:V$98)&gt;10,IF(AND(ISNUMBER('Control Sample Data'!V6),'Control Sample Data'!V6&lt;35,'Control Sample Data'!V6&gt;0),'Control Sample Data'!V6-'Choose Housekeeping Genes'!AT$25,35-'Choose Housekeeping Genes'!AT$25),"")</f>
        <v/>
      </c>
      <c r="AS6" s="29" t="str">
        <f>'Control Sample Data'!A6</f>
        <v>ADAD1</v>
      </c>
      <c r="AT6" s="28" t="s">
        <v>5</v>
      </c>
      <c r="AU6" s="74" t="str">
        <f ca="1">IF(ISNUMBER(C6-'Choose Housekeeping Genes'!D$15),C6-'Choose Housekeeping Genes'!D$15,"")</f>
        <v/>
      </c>
      <c r="AV6" s="74" t="str">
        <f ca="1">IF(ISNUMBER(D6-'Choose Housekeeping Genes'!E$15),D6-'Choose Housekeeping Genes'!E$15,"")</f>
        <v/>
      </c>
      <c r="AW6" s="74" t="str">
        <f ca="1">IF(ISNUMBER(E6-'Choose Housekeeping Genes'!F$15),E6-'Choose Housekeeping Genes'!F$15,"")</f>
        <v/>
      </c>
      <c r="AX6" s="74" t="str">
        <f ca="1">IF(ISNUMBER(F6-'Choose Housekeeping Genes'!G$15),F6-'Choose Housekeeping Genes'!G$15,"")</f>
        <v/>
      </c>
      <c r="AY6" s="74" t="str">
        <f ca="1">IF(ISNUMBER(G6-'Choose Housekeeping Genes'!H$15),G6-'Choose Housekeeping Genes'!H$15,"")</f>
        <v/>
      </c>
      <c r="AZ6" s="74" t="str">
        <f ca="1">IF(ISNUMBER(H6-'Choose Housekeeping Genes'!I$15),H6-'Choose Housekeeping Genes'!I$15,"")</f>
        <v/>
      </c>
      <c r="BA6" s="74" t="str">
        <f ca="1">IF(ISNUMBER(I6-'Choose Housekeeping Genes'!J$15),I6-'Choose Housekeeping Genes'!J$15,"")</f>
        <v/>
      </c>
      <c r="BB6" s="74" t="str">
        <f ca="1">IF(ISNUMBER(J6-'Choose Housekeeping Genes'!K$15),J6-'Choose Housekeeping Genes'!K$15,"")</f>
        <v/>
      </c>
      <c r="BC6" s="74" t="str">
        <f ca="1">IF(ISNUMBER(K6-'Choose Housekeeping Genes'!L$15),K6-'Choose Housekeeping Genes'!L$15,"")</f>
        <v/>
      </c>
      <c r="BD6" s="74" t="str">
        <f ca="1">IF(ISNUMBER(L6-'Choose Housekeeping Genes'!M$15),L6-'Choose Housekeeping Genes'!M$15,"")</f>
        <v/>
      </c>
      <c r="BE6" s="74" t="str">
        <f ca="1">IF(ISNUMBER(M6-'Choose Housekeeping Genes'!N$15),M6-'Choose Housekeeping Genes'!N$15,"")</f>
        <v/>
      </c>
      <c r="BF6" s="74" t="str">
        <f ca="1">IF(ISNUMBER(N6-'Choose Housekeeping Genes'!O$15),N6-'Choose Housekeeping Genes'!O$15,"")</f>
        <v/>
      </c>
      <c r="BG6" s="74" t="str">
        <f ca="1">IF(ISNUMBER(O6-'Choose Housekeeping Genes'!P$15),O6-'Choose Housekeeping Genes'!P$15,"")</f>
        <v/>
      </c>
      <c r="BH6" s="74" t="str">
        <f ca="1">IF(ISNUMBER(P6-'Choose Housekeeping Genes'!Q$15),P6-'Choose Housekeeping Genes'!Q$15,"")</f>
        <v/>
      </c>
      <c r="BI6" s="74" t="str">
        <f ca="1">IF(ISNUMBER(Q6-'Choose Housekeeping Genes'!R$15),Q6-'Choose Housekeeping Genes'!R$15,"")</f>
        <v/>
      </c>
      <c r="BJ6" s="74" t="str">
        <f ca="1">IF(ISNUMBER(R6-'Choose Housekeeping Genes'!S$15),R6-'Choose Housekeeping Genes'!S$15,"")</f>
        <v/>
      </c>
      <c r="BK6" s="74" t="str">
        <f ca="1">IF(ISNUMBER(S6-'Choose Housekeeping Genes'!T$15),S6-'Choose Housekeeping Genes'!T$15,"")</f>
        <v/>
      </c>
      <c r="BL6" s="74" t="str">
        <f ca="1">IF(ISNUMBER(T6-'Choose Housekeeping Genes'!U$15),T6-'Choose Housekeeping Genes'!U$15,"")</f>
        <v/>
      </c>
      <c r="BM6" s="74" t="str">
        <f ca="1">IF(ISNUMBER(U6-'Choose Housekeeping Genes'!V$15),U6-'Choose Housekeeping Genes'!V$15,"")</f>
        <v/>
      </c>
      <c r="BN6" s="74" t="str">
        <f ca="1">IF(ISNUMBER(V6-'Choose Housekeeping Genes'!W$15),V6-'Choose Housekeeping Genes'!W$15,"")</f>
        <v/>
      </c>
      <c r="BO6" s="140" t="str">
        <f t="shared" si="0"/>
        <v>ADAD1</v>
      </c>
      <c r="BP6" s="139" t="s">
        <v>5</v>
      </c>
      <c r="BQ6" s="74" t="str">
        <f ca="1">IF(ISNUMBER(Y6-'Choose Housekeeping Genes'!AA$15),Y6-'Choose Housekeeping Genes'!AA$15,"")</f>
        <v/>
      </c>
      <c r="BR6" s="74" t="str">
        <f ca="1">IF(ISNUMBER(Z6-'Choose Housekeeping Genes'!AB$15),Z6-'Choose Housekeeping Genes'!AB$15,"")</f>
        <v/>
      </c>
      <c r="BS6" s="74" t="str">
        <f ca="1">IF(ISNUMBER(AA6-'Choose Housekeeping Genes'!AC$15),AA6-'Choose Housekeeping Genes'!AC$15,"")</f>
        <v/>
      </c>
      <c r="BT6" s="74" t="str">
        <f ca="1">IF(ISNUMBER(AB6-'Choose Housekeeping Genes'!AD$15),AB6-'Choose Housekeeping Genes'!AD$15,"")</f>
        <v/>
      </c>
      <c r="BU6" s="74" t="str">
        <f ca="1">IF(ISNUMBER(AC6-'Choose Housekeeping Genes'!AE$15),AC6-'Choose Housekeeping Genes'!AE$15,"")</f>
        <v/>
      </c>
      <c r="BV6" s="74" t="str">
        <f ca="1">IF(ISNUMBER(AD6-'Choose Housekeeping Genes'!AF$15),AD6-'Choose Housekeeping Genes'!AF$15,"")</f>
        <v/>
      </c>
      <c r="BW6" s="74" t="str">
        <f ca="1">IF(ISNUMBER(AE6-'Choose Housekeeping Genes'!AG$15),AE6-'Choose Housekeeping Genes'!AG$15,"")</f>
        <v/>
      </c>
      <c r="BX6" s="74" t="str">
        <f ca="1">IF(ISNUMBER(AF6-'Choose Housekeeping Genes'!AH$15),AF6-'Choose Housekeeping Genes'!AH$15,"")</f>
        <v/>
      </c>
      <c r="BY6" s="74" t="str">
        <f ca="1">IF(ISNUMBER(AG6-'Choose Housekeeping Genes'!AI$15),AG6-'Choose Housekeeping Genes'!AI$15,"")</f>
        <v/>
      </c>
      <c r="BZ6" s="74" t="str">
        <f ca="1">IF(ISNUMBER(AH6-'Choose Housekeeping Genes'!AJ$15),AH6-'Choose Housekeeping Genes'!AJ$15,"")</f>
        <v/>
      </c>
      <c r="CA6" s="74" t="str">
        <f ca="1">IF(ISNUMBER(AI6-'Choose Housekeeping Genes'!AK$15),AI6-'Choose Housekeeping Genes'!AK$15,"")</f>
        <v/>
      </c>
      <c r="CB6" s="74" t="str">
        <f ca="1">IF(ISNUMBER(AJ6-'Choose Housekeeping Genes'!AL$15),AJ6-'Choose Housekeeping Genes'!AL$15,"")</f>
        <v/>
      </c>
      <c r="CC6" s="74" t="str">
        <f ca="1">IF(ISNUMBER(AK6-'Choose Housekeeping Genes'!AM$15),AK6-'Choose Housekeeping Genes'!AM$15,"")</f>
        <v/>
      </c>
      <c r="CD6" s="74" t="str">
        <f ca="1">IF(ISNUMBER(AL6-'Choose Housekeeping Genes'!AN$15),AL6-'Choose Housekeeping Genes'!AN$15,"")</f>
        <v/>
      </c>
      <c r="CE6" s="74" t="str">
        <f ca="1">IF(ISNUMBER(AM6-'Choose Housekeeping Genes'!AO$15),AM6-'Choose Housekeeping Genes'!AO$15,"")</f>
        <v/>
      </c>
      <c r="CF6" s="74" t="str">
        <f ca="1">IF(ISNUMBER(AN6-'Choose Housekeeping Genes'!AP$15),AN6-'Choose Housekeeping Genes'!AP$15,"")</f>
        <v/>
      </c>
      <c r="CG6" s="74" t="str">
        <f ca="1">IF(ISNUMBER(AO6-'Choose Housekeeping Genes'!AQ$15),AO6-'Choose Housekeeping Genes'!AQ$15,"")</f>
        <v/>
      </c>
      <c r="CH6" s="74" t="str">
        <f ca="1">IF(ISNUMBER(AP6-'Choose Housekeeping Genes'!AR$15),AP6-'Choose Housekeeping Genes'!AR$15,"")</f>
        <v/>
      </c>
      <c r="CI6" s="74" t="str">
        <f ca="1">IF(ISNUMBER(AQ6-'Choose Housekeeping Genes'!AS$15),AQ6-'Choose Housekeeping Genes'!AS$15,"")</f>
        <v/>
      </c>
      <c r="CJ6" s="74" t="str">
        <f ca="1">IF(ISNUMBER(AR6-'Choose Housekeeping Genes'!AT$15),AR6-'Choose Housekeeping Genes'!AT$15,"")</f>
        <v/>
      </c>
      <c r="CK6" s="22" t="e">
        <f t="shared" ca="1" si="1"/>
        <v>#DIV/0!</v>
      </c>
      <c r="CL6" s="111" t="e">
        <f t="shared" ca="1" si="2"/>
        <v>#DIV/0!</v>
      </c>
      <c r="CQ6" s="3">
        <v>4</v>
      </c>
      <c r="CR6" s="52" t="e">
        <f t="array" aca="1" ref="CR6" ca="1">INDIRECT("'All expressed genes'!$A"&amp;MIN(IF('All expressed genes'!$G$3:$G$90=LARGE('All expressed genes'!$G$3:$G$90,CQ6),ROW('All expressed genes'!$A$3:$A$90),"")))</f>
        <v>#DIV/0!</v>
      </c>
      <c r="CS6" s="52" t="e">
        <f t="array" aca="1" ref="CS6" ca="1">INDIRECT("'All expressed genes'!$G"&amp;MIN(IF('All expressed genes'!$G$3:$G$90=LARGE('All expressed genes'!$G$3:$G$90,CQ6),ROW('All expressed genes'!$A$3:$A$90),"")))</f>
        <v>#DIV/0!</v>
      </c>
      <c r="CT6" s="52"/>
      <c r="CU6" s="52">
        <f t="shared" si="4"/>
        <v>85</v>
      </c>
      <c r="CV6" s="52" t="e">
        <f t="array" aca="1" ref="CV6" ca="1">INDIRECT("'All expressed genes'!$A"&amp;MIN(IF('All expressed genes'!$G$3:$G$90=LARGE('All expressed genes'!$G$3:$G$90,CU6),ROW('All expressed genes'!$A$3:$A$90),"")))</f>
        <v>#DIV/0!</v>
      </c>
      <c r="CW6" s="52" t="e">
        <f t="array" aca="1" ref="CW6" ca="1">INDIRECT("'All expressed genes'!$I"&amp;MIN(IF('All expressed genes'!$G$3:$G$90=LARGE('All expressed genes'!$G$3:$G$90,CU6),ROW('All expressed genes'!$A$3:$A$90),"")))</f>
        <v>#DIV/0!</v>
      </c>
      <c r="CX6" s="52" t="e">
        <f t="shared" ca="1" si="3"/>
        <v>#DIV/0!</v>
      </c>
    </row>
    <row r="7" spans="1:102" ht="12.75" customHeight="1" x14ac:dyDescent="0.2">
      <c r="A7" s="27" t="str">
        <f>'Test Sample Data'!A7</f>
        <v>ADAD2</v>
      </c>
      <c r="B7" s="28" t="s">
        <v>6</v>
      </c>
      <c r="C7" s="74" t="str">
        <f>IF(SUM('Test Sample Data'!C$3:C$98)&gt;10,IF(AND(ISNUMBER('Test Sample Data'!C7),'Test Sample Data'!C7&lt;35,'Test Sample Data'!C7&gt;0),'Test Sample Data'!C7-'Choose Housekeeping Genes'!D$25,35-'Choose Housekeeping Genes'!D$25),"")</f>
        <v/>
      </c>
      <c r="D7" s="74" t="str">
        <f>IF(SUM('Test Sample Data'!D$3:D$98)&gt;10,IF(AND(ISNUMBER('Test Sample Data'!D7),'Test Sample Data'!D7&lt;35,'Test Sample Data'!D7&gt;0),'Test Sample Data'!D7-'Choose Housekeeping Genes'!E$25,35-'Choose Housekeeping Genes'!E$25),"")</f>
        <v/>
      </c>
      <c r="E7" s="74" t="str">
        <f>IF(SUM('Test Sample Data'!E$3:E$98)&gt;10,IF(AND(ISNUMBER('Test Sample Data'!E7),'Test Sample Data'!E7&lt;35,'Test Sample Data'!E7&gt;0),'Test Sample Data'!E7-'Choose Housekeeping Genes'!F$25,35-'Choose Housekeeping Genes'!F$25),"")</f>
        <v/>
      </c>
      <c r="F7" s="74" t="str">
        <f>IF(SUM('Test Sample Data'!F$3:F$98)&gt;10,IF(AND(ISNUMBER('Test Sample Data'!F7),'Test Sample Data'!F7&lt;35,'Test Sample Data'!F7&gt;0),'Test Sample Data'!F7-'Choose Housekeeping Genes'!G$25,35-'Choose Housekeeping Genes'!G$25),"")</f>
        <v/>
      </c>
      <c r="G7" s="74" t="str">
        <f>IF(SUM('Test Sample Data'!G$3:G$98)&gt;10,IF(AND(ISNUMBER('Test Sample Data'!G7),'Test Sample Data'!G7&lt;35,'Test Sample Data'!G7&gt;0),'Test Sample Data'!G7-'Choose Housekeeping Genes'!H$25,35-'Choose Housekeeping Genes'!H$25),"")</f>
        <v/>
      </c>
      <c r="H7" s="74" t="str">
        <f>IF(SUM('Test Sample Data'!H$3:H$98)&gt;10,IF(AND(ISNUMBER('Test Sample Data'!H7),'Test Sample Data'!H7&lt;35,'Test Sample Data'!H7&gt;0),'Test Sample Data'!H7-'Choose Housekeeping Genes'!I$25,35-'Choose Housekeeping Genes'!I$25),"")</f>
        <v/>
      </c>
      <c r="I7" s="74" t="str">
        <f>IF(SUM('Test Sample Data'!I$3:I$98)&gt;10,IF(AND(ISNUMBER('Test Sample Data'!I7),'Test Sample Data'!I7&lt;35,'Test Sample Data'!I7&gt;0),'Test Sample Data'!I7-'Choose Housekeeping Genes'!J$25,35-'Choose Housekeeping Genes'!J$25),"")</f>
        <v/>
      </c>
      <c r="J7" s="74" t="str">
        <f>IF(SUM('Test Sample Data'!J$3:J$98)&gt;10,IF(AND(ISNUMBER('Test Sample Data'!J7),'Test Sample Data'!J7&lt;35,'Test Sample Data'!J7&gt;0),'Test Sample Data'!J7-'Choose Housekeeping Genes'!K$25,35-'Choose Housekeeping Genes'!K$25),"")</f>
        <v/>
      </c>
      <c r="K7" s="74" t="str">
        <f>IF(SUM('Test Sample Data'!K$3:K$98)&gt;10,IF(AND(ISNUMBER('Test Sample Data'!K7),'Test Sample Data'!K7&lt;35,'Test Sample Data'!K7&gt;0),'Test Sample Data'!K7-'Choose Housekeeping Genes'!L$25,35-'Choose Housekeeping Genes'!L$25),"")</f>
        <v/>
      </c>
      <c r="L7" s="74" t="str">
        <f>IF(SUM('Test Sample Data'!L$3:L$98)&gt;10,IF(AND(ISNUMBER('Test Sample Data'!L7),'Test Sample Data'!L7&lt;35,'Test Sample Data'!L7&gt;0),'Test Sample Data'!L7-'Choose Housekeeping Genes'!M$25,35-'Choose Housekeeping Genes'!M$25),"")</f>
        <v/>
      </c>
      <c r="M7" s="74" t="str">
        <f>IF(SUM('Test Sample Data'!M$3:M$98)&gt;10,IF(AND(ISNUMBER('Test Sample Data'!M7),'Test Sample Data'!M7&lt;35,'Test Sample Data'!M7&gt;0),'Test Sample Data'!M7-'Choose Housekeeping Genes'!N$25,35-'Choose Housekeeping Genes'!N$25),"")</f>
        <v/>
      </c>
      <c r="N7" s="74" t="str">
        <f>IF(SUM('Test Sample Data'!N$3:N$98)&gt;10,IF(AND(ISNUMBER('Test Sample Data'!N7),'Test Sample Data'!N7&lt;35,'Test Sample Data'!N7&gt;0),'Test Sample Data'!N7-'Choose Housekeeping Genes'!O$25,35-'Choose Housekeeping Genes'!O$25),"")</f>
        <v/>
      </c>
      <c r="O7" s="74" t="str">
        <f>IF(SUM('Test Sample Data'!O$3:O$98)&gt;10,IF(AND(ISNUMBER('Test Sample Data'!O7),'Test Sample Data'!O7&lt;35,'Test Sample Data'!O7&gt;0),'Test Sample Data'!O7-'Choose Housekeeping Genes'!P$25,35-'Choose Housekeeping Genes'!P$25),"")</f>
        <v/>
      </c>
      <c r="P7" s="74" t="str">
        <f>IF(SUM('Test Sample Data'!P$3:P$98)&gt;10,IF(AND(ISNUMBER('Test Sample Data'!P7),'Test Sample Data'!P7&lt;35,'Test Sample Data'!P7&gt;0),'Test Sample Data'!P7-'Choose Housekeeping Genes'!Q$25,35-'Choose Housekeeping Genes'!Q$25),"")</f>
        <v/>
      </c>
      <c r="Q7" s="74" t="str">
        <f>IF(SUM('Test Sample Data'!Q$3:Q$98)&gt;10,IF(AND(ISNUMBER('Test Sample Data'!Q7),'Test Sample Data'!Q7&lt;35,'Test Sample Data'!Q7&gt;0),'Test Sample Data'!Q7-'Choose Housekeeping Genes'!R$25,35-'Choose Housekeeping Genes'!R$25),"")</f>
        <v/>
      </c>
      <c r="R7" s="74" t="str">
        <f>IF(SUM('Test Sample Data'!R$3:R$98)&gt;10,IF(AND(ISNUMBER('Test Sample Data'!R7),'Test Sample Data'!R7&lt;35,'Test Sample Data'!R7&gt;0),'Test Sample Data'!R7-'Choose Housekeeping Genes'!S$25,35-'Choose Housekeeping Genes'!S$25),"")</f>
        <v/>
      </c>
      <c r="S7" s="74" t="str">
        <f>IF(SUM('Test Sample Data'!S$3:S$98)&gt;10,IF(AND(ISNUMBER('Test Sample Data'!S7),'Test Sample Data'!S7&lt;35,'Test Sample Data'!S7&gt;0),'Test Sample Data'!S7-'Choose Housekeeping Genes'!T$25,35-'Choose Housekeeping Genes'!T$25),"")</f>
        <v/>
      </c>
      <c r="T7" s="74" t="str">
        <f>IF(SUM('Test Sample Data'!T$3:T$98)&gt;10,IF(AND(ISNUMBER('Test Sample Data'!T7),'Test Sample Data'!T7&lt;35,'Test Sample Data'!T7&gt;0),'Test Sample Data'!T7-'Choose Housekeeping Genes'!U$25,35-'Choose Housekeeping Genes'!U$25),"")</f>
        <v/>
      </c>
      <c r="U7" s="74" t="str">
        <f>IF(SUM('Test Sample Data'!U$3:U$98)&gt;10,IF(AND(ISNUMBER('Test Sample Data'!U7),'Test Sample Data'!U7&lt;35,'Test Sample Data'!U7&gt;0),'Test Sample Data'!U7-'Choose Housekeeping Genes'!V$25,35-'Choose Housekeeping Genes'!V$25),"")</f>
        <v/>
      </c>
      <c r="V7" s="74" t="str">
        <f>IF(SUM('Test Sample Data'!V$3:V$98)&gt;10,IF(AND(ISNUMBER('Test Sample Data'!V7),'Test Sample Data'!V7&lt;35,'Test Sample Data'!V7&gt;0),'Test Sample Data'!V7-'Choose Housekeeping Genes'!W$25,35-'Choose Housekeeping Genes'!W$25),"")</f>
        <v/>
      </c>
      <c r="W7" s="138" t="str">
        <f>'Control Sample Data'!A7</f>
        <v>ADAD2</v>
      </c>
      <c r="X7" s="139" t="s">
        <v>6</v>
      </c>
      <c r="Y7" s="74" t="str">
        <f>IF(SUM('Control Sample Data'!C$3:C$98)&gt;10,IF(AND(ISNUMBER('Control Sample Data'!C7),'Control Sample Data'!C7&lt;35,'Control Sample Data'!C7&gt;0),'Control Sample Data'!C7-'Choose Housekeeping Genes'!AA$25,35-'Choose Housekeeping Genes'!AA$25),"")</f>
        <v/>
      </c>
      <c r="Z7" s="74" t="str">
        <f>IF(SUM('Control Sample Data'!D$3:D$98)&gt;10,IF(AND(ISNUMBER('Control Sample Data'!D7),'Control Sample Data'!D7&lt;35,'Control Sample Data'!D7&gt;0),'Control Sample Data'!D7-'Choose Housekeeping Genes'!AB$25,35-'Choose Housekeeping Genes'!AB$25),"")</f>
        <v/>
      </c>
      <c r="AA7" s="74" t="str">
        <f>IF(SUM('Control Sample Data'!E$3:E$98)&gt;10,IF(AND(ISNUMBER('Control Sample Data'!E7),'Control Sample Data'!E7&lt;35,'Control Sample Data'!E7&gt;0),'Control Sample Data'!E7-'Choose Housekeeping Genes'!AC$25,35-'Choose Housekeeping Genes'!AC$25),"")</f>
        <v/>
      </c>
      <c r="AB7" s="74" t="str">
        <f>IF(SUM('Control Sample Data'!F$3:F$98)&gt;10,IF(AND(ISNUMBER('Control Sample Data'!F7),'Control Sample Data'!F7&lt;35,'Control Sample Data'!F7&gt;0),'Control Sample Data'!F7-'Choose Housekeeping Genes'!AD$25,35-'Choose Housekeeping Genes'!AD$25),"")</f>
        <v/>
      </c>
      <c r="AC7" s="74" t="str">
        <f>IF(SUM('Control Sample Data'!G$3:G$98)&gt;10,IF(AND(ISNUMBER('Control Sample Data'!G7),'Control Sample Data'!G7&lt;35,'Control Sample Data'!G7&gt;0),'Control Sample Data'!G7-'Choose Housekeeping Genes'!AE$25,35-'Choose Housekeeping Genes'!AE$25),"")</f>
        <v/>
      </c>
      <c r="AD7" s="74" t="str">
        <f>IF(SUM('Control Sample Data'!H$3:H$98)&gt;10,IF(AND(ISNUMBER('Control Sample Data'!H7),'Control Sample Data'!H7&lt;35,'Control Sample Data'!H7&gt;0),'Control Sample Data'!H7-'Choose Housekeeping Genes'!AF$25,35-'Choose Housekeeping Genes'!AF$25),"")</f>
        <v/>
      </c>
      <c r="AE7" s="74" t="str">
        <f>IF(SUM('Control Sample Data'!I$3:I$98)&gt;10,IF(AND(ISNUMBER('Control Sample Data'!I7),'Control Sample Data'!I7&lt;35,'Control Sample Data'!I7&gt;0),'Control Sample Data'!I7-'Choose Housekeeping Genes'!AG$25,35-'Choose Housekeeping Genes'!AG$25),"")</f>
        <v/>
      </c>
      <c r="AF7" s="74" t="str">
        <f>IF(SUM('Control Sample Data'!J$3:J$98)&gt;10,IF(AND(ISNUMBER('Control Sample Data'!J7),'Control Sample Data'!J7&lt;35,'Control Sample Data'!J7&gt;0),'Control Sample Data'!J7-'Choose Housekeeping Genes'!AH$25,35-'Choose Housekeeping Genes'!AH$25),"")</f>
        <v/>
      </c>
      <c r="AG7" s="74" t="str">
        <f>IF(SUM('Control Sample Data'!K$3:K$98)&gt;10,IF(AND(ISNUMBER('Control Sample Data'!K7),'Control Sample Data'!K7&lt;35,'Control Sample Data'!K7&gt;0),'Control Sample Data'!K7-'Choose Housekeeping Genes'!AI$25,35-'Choose Housekeeping Genes'!AI$25),"")</f>
        <v/>
      </c>
      <c r="AH7" s="74" t="str">
        <f>IF(SUM('Control Sample Data'!L$3:L$98)&gt;10,IF(AND(ISNUMBER('Control Sample Data'!L7),'Control Sample Data'!L7&lt;35,'Control Sample Data'!L7&gt;0),'Control Sample Data'!L7-'Choose Housekeeping Genes'!AJ$25,35-'Choose Housekeeping Genes'!AJ$25),"")</f>
        <v/>
      </c>
      <c r="AI7" s="74" t="str">
        <f>IF(SUM('Control Sample Data'!M$3:M$98)&gt;10,IF(AND(ISNUMBER('Control Sample Data'!M7),'Control Sample Data'!M7&lt;35,'Control Sample Data'!M7&gt;0),'Control Sample Data'!M7-'Choose Housekeeping Genes'!AK$25,35-'Choose Housekeeping Genes'!AK$25),"")</f>
        <v/>
      </c>
      <c r="AJ7" s="74" t="str">
        <f>IF(SUM('Control Sample Data'!N$3:N$98)&gt;10,IF(AND(ISNUMBER('Control Sample Data'!N7),'Control Sample Data'!N7&lt;35,'Control Sample Data'!N7&gt;0),'Control Sample Data'!N7-'Choose Housekeeping Genes'!AL$25,35-'Choose Housekeeping Genes'!AL$25),"")</f>
        <v/>
      </c>
      <c r="AK7" s="74" t="str">
        <f>IF(SUM('Control Sample Data'!O$3:O$98)&gt;10,IF(AND(ISNUMBER('Control Sample Data'!O7),'Control Sample Data'!O7&lt;35,'Control Sample Data'!O7&gt;0),'Control Sample Data'!O7-'Choose Housekeeping Genes'!AM$25,35-'Choose Housekeeping Genes'!AM$25),"")</f>
        <v/>
      </c>
      <c r="AL7" s="74" t="str">
        <f>IF(SUM('Control Sample Data'!P$3:P$98)&gt;10,IF(AND(ISNUMBER('Control Sample Data'!P7),'Control Sample Data'!P7&lt;35,'Control Sample Data'!P7&gt;0),'Control Sample Data'!P7-'Choose Housekeeping Genes'!AN$25,35-'Choose Housekeeping Genes'!AN$25),"")</f>
        <v/>
      </c>
      <c r="AM7" s="74" t="str">
        <f>IF(SUM('Control Sample Data'!Q$3:Q$98)&gt;10,IF(AND(ISNUMBER('Control Sample Data'!Q7),'Control Sample Data'!Q7&lt;35,'Control Sample Data'!Q7&gt;0),'Control Sample Data'!Q7-'Choose Housekeeping Genes'!AO$25,35-'Choose Housekeeping Genes'!AO$25),"")</f>
        <v/>
      </c>
      <c r="AN7" s="74" t="str">
        <f>IF(SUM('Control Sample Data'!R$3:R$98)&gt;10,IF(AND(ISNUMBER('Control Sample Data'!R7),'Control Sample Data'!R7&lt;35,'Control Sample Data'!R7&gt;0),'Control Sample Data'!R7-'Choose Housekeeping Genes'!AP$25,35-'Choose Housekeeping Genes'!AP$25),"")</f>
        <v/>
      </c>
      <c r="AO7" s="74" t="str">
        <f>IF(SUM('Control Sample Data'!S$3:S$98)&gt;10,IF(AND(ISNUMBER('Control Sample Data'!S7),'Control Sample Data'!S7&lt;35,'Control Sample Data'!S7&gt;0),'Control Sample Data'!S7-'Choose Housekeeping Genes'!AQ$25,35-'Choose Housekeeping Genes'!AQ$25),"")</f>
        <v/>
      </c>
      <c r="AP7" s="74" t="str">
        <f>IF(SUM('Control Sample Data'!T$3:T$98)&gt;10,IF(AND(ISNUMBER('Control Sample Data'!T7),'Control Sample Data'!T7&lt;35,'Control Sample Data'!T7&gt;0),'Control Sample Data'!T7-'Choose Housekeeping Genes'!AR$25,35-'Choose Housekeeping Genes'!AR$25),"")</f>
        <v/>
      </c>
      <c r="AQ7" s="74" t="str">
        <f>IF(SUM('Control Sample Data'!U$3:U$98)&gt;10,IF(AND(ISNUMBER('Control Sample Data'!U7),'Control Sample Data'!U7&lt;35,'Control Sample Data'!U7&gt;0),'Control Sample Data'!U7-'Choose Housekeeping Genes'!AS$25,35-'Choose Housekeeping Genes'!AS$25),"")</f>
        <v/>
      </c>
      <c r="AR7" s="74" t="str">
        <f>IF(SUM('Control Sample Data'!V$3:V$98)&gt;10,IF(AND(ISNUMBER('Control Sample Data'!V7),'Control Sample Data'!V7&lt;35,'Control Sample Data'!V7&gt;0),'Control Sample Data'!V7-'Choose Housekeeping Genes'!AT$25,35-'Choose Housekeeping Genes'!AT$25),"")</f>
        <v/>
      </c>
      <c r="AS7" s="29" t="str">
        <f>'Control Sample Data'!A7</f>
        <v>ADAD2</v>
      </c>
      <c r="AT7" s="28" t="s">
        <v>6</v>
      </c>
      <c r="AU7" s="74" t="str">
        <f ca="1">IF(ISNUMBER(C7-'Choose Housekeeping Genes'!D$15),C7-'Choose Housekeeping Genes'!D$15,"")</f>
        <v/>
      </c>
      <c r="AV7" s="74" t="str">
        <f ca="1">IF(ISNUMBER(D7-'Choose Housekeeping Genes'!E$15),D7-'Choose Housekeeping Genes'!E$15,"")</f>
        <v/>
      </c>
      <c r="AW7" s="74" t="str">
        <f ca="1">IF(ISNUMBER(E7-'Choose Housekeeping Genes'!F$15),E7-'Choose Housekeeping Genes'!F$15,"")</f>
        <v/>
      </c>
      <c r="AX7" s="74" t="str">
        <f ca="1">IF(ISNUMBER(F7-'Choose Housekeeping Genes'!G$15),F7-'Choose Housekeeping Genes'!G$15,"")</f>
        <v/>
      </c>
      <c r="AY7" s="74" t="str">
        <f ca="1">IF(ISNUMBER(G7-'Choose Housekeeping Genes'!H$15),G7-'Choose Housekeeping Genes'!H$15,"")</f>
        <v/>
      </c>
      <c r="AZ7" s="74" t="str">
        <f ca="1">IF(ISNUMBER(H7-'Choose Housekeeping Genes'!I$15),H7-'Choose Housekeeping Genes'!I$15,"")</f>
        <v/>
      </c>
      <c r="BA7" s="74" t="str">
        <f ca="1">IF(ISNUMBER(I7-'Choose Housekeeping Genes'!J$15),I7-'Choose Housekeeping Genes'!J$15,"")</f>
        <v/>
      </c>
      <c r="BB7" s="74" t="str">
        <f ca="1">IF(ISNUMBER(J7-'Choose Housekeeping Genes'!K$15),J7-'Choose Housekeeping Genes'!K$15,"")</f>
        <v/>
      </c>
      <c r="BC7" s="74" t="str">
        <f ca="1">IF(ISNUMBER(K7-'Choose Housekeeping Genes'!L$15),K7-'Choose Housekeeping Genes'!L$15,"")</f>
        <v/>
      </c>
      <c r="BD7" s="74" t="str">
        <f ca="1">IF(ISNUMBER(L7-'Choose Housekeeping Genes'!M$15),L7-'Choose Housekeeping Genes'!M$15,"")</f>
        <v/>
      </c>
      <c r="BE7" s="74" t="str">
        <f ca="1">IF(ISNUMBER(M7-'Choose Housekeeping Genes'!N$15),M7-'Choose Housekeeping Genes'!N$15,"")</f>
        <v/>
      </c>
      <c r="BF7" s="74" t="str">
        <f ca="1">IF(ISNUMBER(N7-'Choose Housekeeping Genes'!O$15),N7-'Choose Housekeeping Genes'!O$15,"")</f>
        <v/>
      </c>
      <c r="BG7" s="74" t="str">
        <f ca="1">IF(ISNUMBER(O7-'Choose Housekeeping Genes'!P$15),O7-'Choose Housekeeping Genes'!P$15,"")</f>
        <v/>
      </c>
      <c r="BH7" s="74" t="str">
        <f ca="1">IF(ISNUMBER(P7-'Choose Housekeeping Genes'!Q$15),P7-'Choose Housekeeping Genes'!Q$15,"")</f>
        <v/>
      </c>
      <c r="BI7" s="74" t="str">
        <f ca="1">IF(ISNUMBER(Q7-'Choose Housekeeping Genes'!R$15),Q7-'Choose Housekeeping Genes'!R$15,"")</f>
        <v/>
      </c>
      <c r="BJ7" s="74" t="str">
        <f ca="1">IF(ISNUMBER(R7-'Choose Housekeeping Genes'!S$15),R7-'Choose Housekeeping Genes'!S$15,"")</f>
        <v/>
      </c>
      <c r="BK7" s="74" t="str">
        <f ca="1">IF(ISNUMBER(S7-'Choose Housekeeping Genes'!T$15),S7-'Choose Housekeeping Genes'!T$15,"")</f>
        <v/>
      </c>
      <c r="BL7" s="74" t="str">
        <f ca="1">IF(ISNUMBER(T7-'Choose Housekeeping Genes'!U$15),T7-'Choose Housekeeping Genes'!U$15,"")</f>
        <v/>
      </c>
      <c r="BM7" s="74" t="str">
        <f ca="1">IF(ISNUMBER(U7-'Choose Housekeeping Genes'!V$15),U7-'Choose Housekeeping Genes'!V$15,"")</f>
        <v/>
      </c>
      <c r="BN7" s="74" t="str">
        <f ca="1">IF(ISNUMBER(V7-'Choose Housekeeping Genes'!W$15),V7-'Choose Housekeeping Genes'!W$15,"")</f>
        <v/>
      </c>
      <c r="BO7" s="140" t="str">
        <f t="shared" si="0"/>
        <v>ADAD2</v>
      </c>
      <c r="BP7" s="139" t="s">
        <v>6</v>
      </c>
      <c r="BQ7" s="74" t="str">
        <f ca="1">IF(ISNUMBER(Y7-'Choose Housekeeping Genes'!AA$15),Y7-'Choose Housekeeping Genes'!AA$15,"")</f>
        <v/>
      </c>
      <c r="BR7" s="74" t="str">
        <f ca="1">IF(ISNUMBER(Z7-'Choose Housekeeping Genes'!AB$15),Z7-'Choose Housekeeping Genes'!AB$15,"")</f>
        <v/>
      </c>
      <c r="BS7" s="74" t="str">
        <f ca="1">IF(ISNUMBER(AA7-'Choose Housekeeping Genes'!AC$15),AA7-'Choose Housekeeping Genes'!AC$15,"")</f>
        <v/>
      </c>
      <c r="BT7" s="74" t="str">
        <f ca="1">IF(ISNUMBER(AB7-'Choose Housekeeping Genes'!AD$15),AB7-'Choose Housekeeping Genes'!AD$15,"")</f>
        <v/>
      </c>
      <c r="BU7" s="74" t="str">
        <f ca="1">IF(ISNUMBER(AC7-'Choose Housekeeping Genes'!AE$15),AC7-'Choose Housekeeping Genes'!AE$15,"")</f>
        <v/>
      </c>
      <c r="BV7" s="74" t="str">
        <f ca="1">IF(ISNUMBER(AD7-'Choose Housekeeping Genes'!AF$15),AD7-'Choose Housekeeping Genes'!AF$15,"")</f>
        <v/>
      </c>
      <c r="BW7" s="74" t="str">
        <f ca="1">IF(ISNUMBER(AE7-'Choose Housekeeping Genes'!AG$15),AE7-'Choose Housekeeping Genes'!AG$15,"")</f>
        <v/>
      </c>
      <c r="BX7" s="74" t="str">
        <f ca="1">IF(ISNUMBER(AF7-'Choose Housekeeping Genes'!AH$15),AF7-'Choose Housekeeping Genes'!AH$15,"")</f>
        <v/>
      </c>
      <c r="BY7" s="74" t="str">
        <f ca="1">IF(ISNUMBER(AG7-'Choose Housekeeping Genes'!AI$15),AG7-'Choose Housekeeping Genes'!AI$15,"")</f>
        <v/>
      </c>
      <c r="BZ7" s="74" t="str">
        <f ca="1">IF(ISNUMBER(AH7-'Choose Housekeeping Genes'!AJ$15),AH7-'Choose Housekeeping Genes'!AJ$15,"")</f>
        <v/>
      </c>
      <c r="CA7" s="74" t="str">
        <f ca="1">IF(ISNUMBER(AI7-'Choose Housekeeping Genes'!AK$15),AI7-'Choose Housekeeping Genes'!AK$15,"")</f>
        <v/>
      </c>
      <c r="CB7" s="74" t="str">
        <f ca="1">IF(ISNUMBER(AJ7-'Choose Housekeeping Genes'!AL$15),AJ7-'Choose Housekeeping Genes'!AL$15,"")</f>
        <v/>
      </c>
      <c r="CC7" s="74" t="str">
        <f ca="1">IF(ISNUMBER(AK7-'Choose Housekeeping Genes'!AM$15),AK7-'Choose Housekeeping Genes'!AM$15,"")</f>
        <v/>
      </c>
      <c r="CD7" s="74" t="str">
        <f ca="1">IF(ISNUMBER(AL7-'Choose Housekeeping Genes'!AN$15),AL7-'Choose Housekeeping Genes'!AN$15,"")</f>
        <v/>
      </c>
      <c r="CE7" s="74" t="str">
        <f ca="1">IF(ISNUMBER(AM7-'Choose Housekeeping Genes'!AO$15),AM7-'Choose Housekeeping Genes'!AO$15,"")</f>
        <v/>
      </c>
      <c r="CF7" s="74" t="str">
        <f ca="1">IF(ISNUMBER(AN7-'Choose Housekeeping Genes'!AP$15),AN7-'Choose Housekeeping Genes'!AP$15,"")</f>
        <v/>
      </c>
      <c r="CG7" s="74" t="str">
        <f ca="1">IF(ISNUMBER(AO7-'Choose Housekeeping Genes'!AQ$15),AO7-'Choose Housekeeping Genes'!AQ$15,"")</f>
        <v/>
      </c>
      <c r="CH7" s="74" t="str">
        <f ca="1">IF(ISNUMBER(AP7-'Choose Housekeeping Genes'!AR$15),AP7-'Choose Housekeeping Genes'!AR$15,"")</f>
        <v/>
      </c>
      <c r="CI7" s="74" t="str">
        <f ca="1">IF(ISNUMBER(AQ7-'Choose Housekeeping Genes'!AS$15),AQ7-'Choose Housekeeping Genes'!AS$15,"")</f>
        <v/>
      </c>
      <c r="CJ7" s="74" t="str">
        <f ca="1">IF(ISNUMBER(AR7-'Choose Housekeeping Genes'!AT$15),AR7-'Choose Housekeeping Genes'!AT$15,"")</f>
        <v/>
      </c>
      <c r="CK7" s="22" t="e">
        <f t="shared" ca="1" si="1"/>
        <v>#DIV/0!</v>
      </c>
      <c r="CL7" s="111" t="e">
        <f t="shared" ca="1" si="2"/>
        <v>#DIV/0!</v>
      </c>
      <c r="CQ7" s="3">
        <v>5</v>
      </c>
      <c r="CR7" s="52" t="e">
        <f t="array" aca="1" ref="CR7" ca="1">INDIRECT("'All expressed genes'!$A"&amp;MIN(IF('All expressed genes'!$G$3:$G$90=LARGE('All expressed genes'!$G$3:$G$90,CQ7),ROW('All expressed genes'!$A$3:$A$90),"")))</f>
        <v>#DIV/0!</v>
      </c>
      <c r="CS7" s="52" t="e">
        <f t="array" aca="1" ref="CS7" ca="1">INDIRECT("'All expressed genes'!$G"&amp;MIN(IF('All expressed genes'!$G$3:$G$90=LARGE('All expressed genes'!$G$3:$G$90,CQ7),ROW('All expressed genes'!$A$3:$A$90),"")))</f>
        <v>#DIV/0!</v>
      </c>
      <c r="CT7" s="52"/>
      <c r="CU7" s="52">
        <f t="shared" si="4"/>
        <v>84</v>
      </c>
      <c r="CV7" s="52" t="e">
        <f t="array" aca="1" ref="CV7" ca="1">INDIRECT("'All expressed genes'!$A"&amp;MIN(IF('All expressed genes'!$G$3:$G$90=LARGE('All expressed genes'!$G$3:$G$90,CU7),ROW('All expressed genes'!$A$3:$A$90),"")))</f>
        <v>#DIV/0!</v>
      </c>
      <c r="CW7" s="52" t="e">
        <f t="array" aca="1" ref="CW7" ca="1">INDIRECT("'All expressed genes'!$I"&amp;MIN(IF('All expressed genes'!$G$3:$G$90=LARGE('All expressed genes'!$G$3:$G$90,CU7),ROW('All expressed genes'!$A$3:$A$90),"")))</f>
        <v>#DIV/0!</v>
      </c>
      <c r="CX7" s="52" t="e">
        <f t="shared" ca="1" si="3"/>
        <v>#DIV/0!</v>
      </c>
    </row>
    <row r="8" spans="1:102" ht="12.75" customHeight="1" x14ac:dyDescent="0.2">
      <c r="A8" s="27" t="str">
        <f>'Test Sample Data'!A8</f>
        <v>ADAT1</v>
      </c>
      <c r="B8" s="28" t="s">
        <v>7</v>
      </c>
      <c r="C8" s="74" t="str">
        <f>IF(SUM('Test Sample Data'!C$3:C$98)&gt;10,IF(AND(ISNUMBER('Test Sample Data'!C8),'Test Sample Data'!C8&lt;35,'Test Sample Data'!C8&gt;0),'Test Sample Data'!C8-'Choose Housekeeping Genes'!D$25,35-'Choose Housekeeping Genes'!D$25),"")</f>
        <v/>
      </c>
      <c r="D8" s="74" t="str">
        <f>IF(SUM('Test Sample Data'!D$3:D$98)&gt;10,IF(AND(ISNUMBER('Test Sample Data'!D8),'Test Sample Data'!D8&lt;35,'Test Sample Data'!D8&gt;0),'Test Sample Data'!D8-'Choose Housekeeping Genes'!E$25,35-'Choose Housekeeping Genes'!E$25),"")</f>
        <v/>
      </c>
      <c r="E8" s="74" t="str">
        <f>IF(SUM('Test Sample Data'!E$3:E$98)&gt;10,IF(AND(ISNUMBER('Test Sample Data'!E8),'Test Sample Data'!E8&lt;35,'Test Sample Data'!E8&gt;0),'Test Sample Data'!E8-'Choose Housekeeping Genes'!F$25,35-'Choose Housekeeping Genes'!F$25),"")</f>
        <v/>
      </c>
      <c r="F8" s="74" t="str">
        <f>IF(SUM('Test Sample Data'!F$3:F$98)&gt;10,IF(AND(ISNUMBER('Test Sample Data'!F8),'Test Sample Data'!F8&lt;35,'Test Sample Data'!F8&gt;0),'Test Sample Data'!F8-'Choose Housekeeping Genes'!G$25,35-'Choose Housekeeping Genes'!G$25),"")</f>
        <v/>
      </c>
      <c r="G8" s="74" t="str">
        <f>IF(SUM('Test Sample Data'!G$3:G$98)&gt;10,IF(AND(ISNUMBER('Test Sample Data'!G8),'Test Sample Data'!G8&lt;35,'Test Sample Data'!G8&gt;0),'Test Sample Data'!G8-'Choose Housekeeping Genes'!H$25,35-'Choose Housekeeping Genes'!H$25),"")</f>
        <v/>
      </c>
      <c r="H8" s="74" t="str">
        <f>IF(SUM('Test Sample Data'!H$3:H$98)&gt;10,IF(AND(ISNUMBER('Test Sample Data'!H8),'Test Sample Data'!H8&lt;35,'Test Sample Data'!H8&gt;0),'Test Sample Data'!H8-'Choose Housekeeping Genes'!I$25,35-'Choose Housekeeping Genes'!I$25),"")</f>
        <v/>
      </c>
      <c r="I8" s="74" t="str">
        <f>IF(SUM('Test Sample Data'!I$3:I$98)&gt;10,IF(AND(ISNUMBER('Test Sample Data'!I8),'Test Sample Data'!I8&lt;35,'Test Sample Data'!I8&gt;0),'Test Sample Data'!I8-'Choose Housekeeping Genes'!J$25,35-'Choose Housekeeping Genes'!J$25),"")</f>
        <v/>
      </c>
      <c r="J8" s="74" t="str">
        <f>IF(SUM('Test Sample Data'!J$3:J$98)&gt;10,IF(AND(ISNUMBER('Test Sample Data'!J8),'Test Sample Data'!J8&lt;35,'Test Sample Data'!J8&gt;0),'Test Sample Data'!J8-'Choose Housekeeping Genes'!K$25,35-'Choose Housekeeping Genes'!K$25),"")</f>
        <v/>
      </c>
      <c r="K8" s="74" t="str">
        <f>IF(SUM('Test Sample Data'!K$3:K$98)&gt;10,IF(AND(ISNUMBER('Test Sample Data'!K8),'Test Sample Data'!K8&lt;35,'Test Sample Data'!K8&gt;0),'Test Sample Data'!K8-'Choose Housekeeping Genes'!L$25,35-'Choose Housekeeping Genes'!L$25),"")</f>
        <v/>
      </c>
      <c r="L8" s="74" t="str">
        <f>IF(SUM('Test Sample Data'!L$3:L$98)&gt;10,IF(AND(ISNUMBER('Test Sample Data'!L8),'Test Sample Data'!L8&lt;35,'Test Sample Data'!L8&gt;0),'Test Sample Data'!L8-'Choose Housekeeping Genes'!M$25,35-'Choose Housekeeping Genes'!M$25),"")</f>
        <v/>
      </c>
      <c r="M8" s="74" t="str">
        <f>IF(SUM('Test Sample Data'!M$3:M$98)&gt;10,IF(AND(ISNUMBER('Test Sample Data'!M8),'Test Sample Data'!M8&lt;35,'Test Sample Data'!M8&gt;0),'Test Sample Data'!M8-'Choose Housekeeping Genes'!N$25,35-'Choose Housekeeping Genes'!N$25),"")</f>
        <v/>
      </c>
      <c r="N8" s="74" t="str">
        <f>IF(SUM('Test Sample Data'!N$3:N$98)&gt;10,IF(AND(ISNUMBER('Test Sample Data'!N8),'Test Sample Data'!N8&lt;35,'Test Sample Data'!N8&gt;0),'Test Sample Data'!N8-'Choose Housekeeping Genes'!O$25,35-'Choose Housekeeping Genes'!O$25),"")</f>
        <v/>
      </c>
      <c r="O8" s="74" t="str">
        <f>IF(SUM('Test Sample Data'!O$3:O$98)&gt;10,IF(AND(ISNUMBER('Test Sample Data'!O8),'Test Sample Data'!O8&lt;35,'Test Sample Data'!O8&gt;0),'Test Sample Data'!O8-'Choose Housekeeping Genes'!P$25,35-'Choose Housekeeping Genes'!P$25),"")</f>
        <v/>
      </c>
      <c r="P8" s="74" t="str">
        <f>IF(SUM('Test Sample Data'!P$3:P$98)&gt;10,IF(AND(ISNUMBER('Test Sample Data'!P8),'Test Sample Data'!P8&lt;35,'Test Sample Data'!P8&gt;0),'Test Sample Data'!P8-'Choose Housekeeping Genes'!Q$25,35-'Choose Housekeeping Genes'!Q$25),"")</f>
        <v/>
      </c>
      <c r="Q8" s="74" t="str">
        <f>IF(SUM('Test Sample Data'!Q$3:Q$98)&gt;10,IF(AND(ISNUMBER('Test Sample Data'!Q8),'Test Sample Data'!Q8&lt;35,'Test Sample Data'!Q8&gt;0),'Test Sample Data'!Q8-'Choose Housekeeping Genes'!R$25,35-'Choose Housekeeping Genes'!R$25),"")</f>
        <v/>
      </c>
      <c r="R8" s="74" t="str">
        <f>IF(SUM('Test Sample Data'!R$3:R$98)&gt;10,IF(AND(ISNUMBER('Test Sample Data'!R8),'Test Sample Data'!R8&lt;35,'Test Sample Data'!R8&gt;0),'Test Sample Data'!R8-'Choose Housekeeping Genes'!S$25,35-'Choose Housekeeping Genes'!S$25),"")</f>
        <v/>
      </c>
      <c r="S8" s="74" t="str">
        <f>IF(SUM('Test Sample Data'!S$3:S$98)&gt;10,IF(AND(ISNUMBER('Test Sample Data'!S8),'Test Sample Data'!S8&lt;35,'Test Sample Data'!S8&gt;0),'Test Sample Data'!S8-'Choose Housekeeping Genes'!T$25,35-'Choose Housekeeping Genes'!T$25),"")</f>
        <v/>
      </c>
      <c r="T8" s="74" t="str">
        <f>IF(SUM('Test Sample Data'!T$3:T$98)&gt;10,IF(AND(ISNUMBER('Test Sample Data'!T8),'Test Sample Data'!T8&lt;35,'Test Sample Data'!T8&gt;0),'Test Sample Data'!T8-'Choose Housekeeping Genes'!U$25,35-'Choose Housekeeping Genes'!U$25),"")</f>
        <v/>
      </c>
      <c r="U8" s="74" t="str">
        <f>IF(SUM('Test Sample Data'!U$3:U$98)&gt;10,IF(AND(ISNUMBER('Test Sample Data'!U8),'Test Sample Data'!U8&lt;35,'Test Sample Data'!U8&gt;0),'Test Sample Data'!U8-'Choose Housekeeping Genes'!V$25,35-'Choose Housekeeping Genes'!V$25),"")</f>
        <v/>
      </c>
      <c r="V8" s="74" t="str">
        <f>IF(SUM('Test Sample Data'!V$3:V$98)&gt;10,IF(AND(ISNUMBER('Test Sample Data'!V8),'Test Sample Data'!V8&lt;35,'Test Sample Data'!V8&gt;0),'Test Sample Data'!V8-'Choose Housekeeping Genes'!W$25,35-'Choose Housekeeping Genes'!W$25),"")</f>
        <v/>
      </c>
      <c r="W8" s="138" t="str">
        <f>'Control Sample Data'!A8</f>
        <v>ADAT1</v>
      </c>
      <c r="X8" s="139" t="s">
        <v>7</v>
      </c>
      <c r="Y8" s="74" t="str">
        <f>IF(SUM('Control Sample Data'!C$3:C$98)&gt;10,IF(AND(ISNUMBER('Control Sample Data'!C8),'Control Sample Data'!C8&lt;35,'Control Sample Data'!C8&gt;0),'Control Sample Data'!C8-'Choose Housekeeping Genes'!AA$25,35-'Choose Housekeeping Genes'!AA$25),"")</f>
        <v/>
      </c>
      <c r="Z8" s="74" t="str">
        <f>IF(SUM('Control Sample Data'!D$3:D$98)&gt;10,IF(AND(ISNUMBER('Control Sample Data'!D8),'Control Sample Data'!D8&lt;35,'Control Sample Data'!D8&gt;0),'Control Sample Data'!D8-'Choose Housekeeping Genes'!AB$25,35-'Choose Housekeeping Genes'!AB$25),"")</f>
        <v/>
      </c>
      <c r="AA8" s="74" t="str">
        <f>IF(SUM('Control Sample Data'!E$3:E$98)&gt;10,IF(AND(ISNUMBER('Control Sample Data'!E8),'Control Sample Data'!E8&lt;35,'Control Sample Data'!E8&gt;0),'Control Sample Data'!E8-'Choose Housekeeping Genes'!AC$25,35-'Choose Housekeeping Genes'!AC$25),"")</f>
        <v/>
      </c>
      <c r="AB8" s="74" t="str">
        <f>IF(SUM('Control Sample Data'!F$3:F$98)&gt;10,IF(AND(ISNUMBER('Control Sample Data'!F8),'Control Sample Data'!F8&lt;35,'Control Sample Data'!F8&gt;0),'Control Sample Data'!F8-'Choose Housekeeping Genes'!AD$25,35-'Choose Housekeeping Genes'!AD$25),"")</f>
        <v/>
      </c>
      <c r="AC8" s="74" t="str">
        <f>IF(SUM('Control Sample Data'!G$3:G$98)&gt;10,IF(AND(ISNUMBER('Control Sample Data'!G8),'Control Sample Data'!G8&lt;35,'Control Sample Data'!G8&gt;0),'Control Sample Data'!G8-'Choose Housekeeping Genes'!AE$25,35-'Choose Housekeeping Genes'!AE$25),"")</f>
        <v/>
      </c>
      <c r="AD8" s="74" t="str">
        <f>IF(SUM('Control Sample Data'!H$3:H$98)&gt;10,IF(AND(ISNUMBER('Control Sample Data'!H8),'Control Sample Data'!H8&lt;35,'Control Sample Data'!H8&gt;0),'Control Sample Data'!H8-'Choose Housekeeping Genes'!AF$25,35-'Choose Housekeeping Genes'!AF$25),"")</f>
        <v/>
      </c>
      <c r="AE8" s="74" t="str">
        <f>IF(SUM('Control Sample Data'!I$3:I$98)&gt;10,IF(AND(ISNUMBER('Control Sample Data'!I8),'Control Sample Data'!I8&lt;35,'Control Sample Data'!I8&gt;0),'Control Sample Data'!I8-'Choose Housekeeping Genes'!AG$25,35-'Choose Housekeeping Genes'!AG$25),"")</f>
        <v/>
      </c>
      <c r="AF8" s="74" t="str">
        <f>IF(SUM('Control Sample Data'!J$3:J$98)&gt;10,IF(AND(ISNUMBER('Control Sample Data'!J8),'Control Sample Data'!J8&lt;35,'Control Sample Data'!J8&gt;0),'Control Sample Data'!J8-'Choose Housekeeping Genes'!AH$25,35-'Choose Housekeeping Genes'!AH$25),"")</f>
        <v/>
      </c>
      <c r="AG8" s="74" t="str">
        <f>IF(SUM('Control Sample Data'!K$3:K$98)&gt;10,IF(AND(ISNUMBER('Control Sample Data'!K8),'Control Sample Data'!K8&lt;35,'Control Sample Data'!K8&gt;0),'Control Sample Data'!K8-'Choose Housekeeping Genes'!AI$25,35-'Choose Housekeeping Genes'!AI$25),"")</f>
        <v/>
      </c>
      <c r="AH8" s="74" t="str">
        <f>IF(SUM('Control Sample Data'!L$3:L$98)&gt;10,IF(AND(ISNUMBER('Control Sample Data'!L8),'Control Sample Data'!L8&lt;35,'Control Sample Data'!L8&gt;0),'Control Sample Data'!L8-'Choose Housekeeping Genes'!AJ$25,35-'Choose Housekeeping Genes'!AJ$25),"")</f>
        <v/>
      </c>
      <c r="AI8" s="74" t="str">
        <f>IF(SUM('Control Sample Data'!M$3:M$98)&gt;10,IF(AND(ISNUMBER('Control Sample Data'!M8),'Control Sample Data'!M8&lt;35,'Control Sample Data'!M8&gt;0),'Control Sample Data'!M8-'Choose Housekeeping Genes'!AK$25,35-'Choose Housekeeping Genes'!AK$25),"")</f>
        <v/>
      </c>
      <c r="AJ8" s="74" t="str">
        <f>IF(SUM('Control Sample Data'!N$3:N$98)&gt;10,IF(AND(ISNUMBER('Control Sample Data'!N8),'Control Sample Data'!N8&lt;35,'Control Sample Data'!N8&gt;0),'Control Sample Data'!N8-'Choose Housekeeping Genes'!AL$25,35-'Choose Housekeeping Genes'!AL$25),"")</f>
        <v/>
      </c>
      <c r="AK8" s="74" t="str">
        <f>IF(SUM('Control Sample Data'!O$3:O$98)&gt;10,IF(AND(ISNUMBER('Control Sample Data'!O8),'Control Sample Data'!O8&lt;35,'Control Sample Data'!O8&gt;0),'Control Sample Data'!O8-'Choose Housekeeping Genes'!AM$25,35-'Choose Housekeeping Genes'!AM$25),"")</f>
        <v/>
      </c>
      <c r="AL8" s="74" t="str">
        <f>IF(SUM('Control Sample Data'!P$3:P$98)&gt;10,IF(AND(ISNUMBER('Control Sample Data'!P8),'Control Sample Data'!P8&lt;35,'Control Sample Data'!P8&gt;0),'Control Sample Data'!P8-'Choose Housekeeping Genes'!AN$25,35-'Choose Housekeeping Genes'!AN$25),"")</f>
        <v/>
      </c>
      <c r="AM8" s="74" t="str">
        <f>IF(SUM('Control Sample Data'!Q$3:Q$98)&gt;10,IF(AND(ISNUMBER('Control Sample Data'!Q8),'Control Sample Data'!Q8&lt;35,'Control Sample Data'!Q8&gt;0),'Control Sample Data'!Q8-'Choose Housekeeping Genes'!AO$25,35-'Choose Housekeeping Genes'!AO$25),"")</f>
        <v/>
      </c>
      <c r="AN8" s="74" t="str">
        <f>IF(SUM('Control Sample Data'!R$3:R$98)&gt;10,IF(AND(ISNUMBER('Control Sample Data'!R8),'Control Sample Data'!R8&lt;35,'Control Sample Data'!R8&gt;0),'Control Sample Data'!R8-'Choose Housekeeping Genes'!AP$25,35-'Choose Housekeeping Genes'!AP$25),"")</f>
        <v/>
      </c>
      <c r="AO8" s="74" t="str">
        <f>IF(SUM('Control Sample Data'!S$3:S$98)&gt;10,IF(AND(ISNUMBER('Control Sample Data'!S8),'Control Sample Data'!S8&lt;35,'Control Sample Data'!S8&gt;0),'Control Sample Data'!S8-'Choose Housekeeping Genes'!AQ$25,35-'Choose Housekeeping Genes'!AQ$25),"")</f>
        <v/>
      </c>
      <c r="AP8" s="74" t="str">
        <f>IF(SUM('Control Sample Data'!T$3:T$98)&gt;10,IF(AND(ISNUMBER('Control Sample Data'!T8),'Control Sample Data'!T8&lt;35,'Control Sample Data'!T8&gt;0),'Control Sample Data'!T8-'Choose Housekeeping Genes'!AR$25,35-'Choose Housekeeping Genes'!AR$25),"")</f>
        <v/>
      </c>
      <c r="AQ8" s="74" t="str">
        <f>IF(SUM('Control Sample Data'!U$3:U$98)&gt;10,IF(AND(ISNUMBER('Control Sample Data'!U8),'Control Sample Data'!U8&lt;35,'Control Sample Data'!U8&gt;0),'Control Sample Data'!U8-'Choose Housekeeping Genes'!AS$25,35-'Choose Housekeeping Genes'!AS$25),"")</f>
        <v/>
      </c>
      <c r="AR8" s="74" t="str">
        <f>IF(SUM('Control Sample Data'!V$3:V$98)&gt;10,IF(AND(ISNUMBER('Control Sample Data'!V8),'Control Sample Data'!V8&lt;35,'Control Sample Data'!V8&gt;0),'Control Sample Data'!V8-'Choose Housekeeping Genes'!AT$25,35-'Choose Housekeeping Genes'!AT$25),"")</f>
        <v/>
      </c>
      <c r="AS8" s="29" t="str">
        <f>'Control Sample Data'!A8</f>
        <v>ADAT1</v>
      </c>
      <c r="AT8" s="28" t="s">
        <v>7</v>
      </c>
      <c r="AU8" s="74" t="str">
        <f ca="1">IF(ISNUMBER(C8-'Choose Housekeeping Genes'!D$15),C8-'Choose Housekeeping Genes'!D$15,"")</f>
        <v/>
      </c>
      <c r="AV8" s="74" t="str">
        <f ca="1">IF(ISNUMBER(D8-'Choose Housekeeping Genes'!E$15),D8-'Choose Housekeeping Genes'!E$15,"")</f>
        <v/>
      </c>
      <c r="AW8" s="74" t="str">
        <f ca="1">IF(ISNUMBER(E8-'Choose Housekeeping Genes'!F$15),E8-'Choose Housekeeping Genes'!F$15,"")</f>
        <v/>
      </c>
      <c r="AX8" s="74" t="str">
        <f ca="1">IF(ISNUMBER(F8-'Choose Housekeeping Genes'!G$15),F8-'Choose Housekeeping Genes'!G$15,"")</f>
        <v/>
      </c>
      <c r="AY8" s="74" t="str">
        <f ca="1">IF(ISNUMBER(G8-'Choose Housekeeping Genes'!H$15),G8-'Choose Housekeeping Genes'!H$15,"")</f>
        <v/>
      </c>
      <c r="AZ8" s="74" t="str">
        <f ca="1">IF(ISNUMBER(H8-'Choose Housekeeping Genes'!I$15),H8-'Choose Housekeeping Genes'!I$15,"")</f>
        <v/>
      </c>
      <c r="BA8" s="74" t="str">
        <f ca="1">IF(ISNUMBER(I8-'Choose Housekeeping Genes'!J$15),I8-'Choose Housekeeping Genes'!J$15,"")</f>
        <v/>
      </c>
      <c r="BB8" s="74" t="str">
        <f ca="1">IF(ISNUMBER(J8-'Choose Housekeeping Genes'!K$15),J8-'Choose Housekeeping Genes'!K$15,"")</f>
        <v/>
      </c>
      <c r="BC8" s="74" t="str">
        <f ca="1">IF(ISNUMBER(K8-'Choose Housekeeping Genes'!L$15),K8-'Choose Housekeeping Genes'!L$15,"")</f>
        <v/>
      </c>
      <c r="BD8" s="74" t="str">
        <f ca="1">IF(ISNUMBER(L8-'Choose Housekeeping Genes'!M$15),L8-'Choose Housekeeping Genes'!M$15,"")</f>
        <v/>
      </c>
      <c r="BE8" s="74" t="str">
        <f ca="1">IF(ISNUMBER(M8-'Choose Housekeeping Genes'!N$15),M8-'Choose Housekeeping Genes'!N$15,"")</f>
        <v/>
      </c>
      <c r="BF8" s="74" t="str">
        <f ca="1">IF(ISNUMBER(N8-'Choose Housekeeping Genes'!O$15),N8-'Choose Housekeeping Genes'!O$15,"")</f>
        <v/>
      </c>
      <c r="BG8" s="74" t="str">
        <f ca="1">IF(ISNUMBER(O8-'Choose Housekeeping Genes'!P$15),O8-'Choose Housekeeping Genes'!P$15,"")</f>
        <v/>
      </c>
      <c r="BH8" s="74" t="str">
        <f ca="1">IF(ISNUMBER(P8-'Choose Housekeeping Genes'!Q$15),P8-'Choose Housekeeping Genes'!Q$15,"")</f>
        <v/>
      </c>
      <c r="BI8" s="74" t="str">
        <f ca="1">IF(ISNUMBER(Q8-'Choose Housekeeping Genes'!R$15),Q8-'Choose Housekeeping Genes'!R$15,"")</f>
        <v/>
      </c>
      <c r="BJ8" s="74" t="str">
        <f ca="1">IF(ISNUMBER(R8-'Choose Housekeeping Genes'!S$15),R8-'Choose Housekeeping Genes'!S$15,"")</f>
        <v/>
      </c>
      <c r="BK8" s="74" t="str">
        <f ca="1">IF(ISNUMBER(S8-'Choose Housekeeping Genes'!T$15),S8-'Choose Housekeeping Genes'!T$15,"")</f>
        <v/>
      </c>
      <c r="BL8" s="74" t="str">
        <f ca="1">IF(ISNUMBER(T8-'Choose Housekeeping Genes'!U$15),T8-'Choose Housekeeping Genes'!U$15,"")</f>
        <v/>
      </c>
      <c r="BM8" s="74" t="str">
        <f ca="1">IF(ISNUMBER(U8-'Choose Housekeeping Genes'!V$15),U8-'Choose Housekeeping Genes'!V$15,"")</f>
        <v/>
      </c>
      <c r="BN8" s="74" t="str">
        <f ca="1">IF(ISNUMBER(V8-'Choose Housekeeping Genes'!W$15),V8-'Choose Housekeeping Genes'!W$15,"")</f>
        <v/>
      </c>
      <c r="BO8" s="140" t="str">
        <f t="shared" si="0"/>
        <v>ADAT1</v>
      </c>
      <c r="BP8" s="139" t="s">
        <v>7</v>
      </c>
      <c r="BQ8" s="74" t="str">
        <f ca="1">IF(ISNUMBER(Y8-'Choose Housekeeping Genes'!AA$15),Y8-'Choose Housekeeping Genes'!AA$15,"")</f>
        <v/>
      </c>
      <c r="BR8" s="74" t="str">
        <f ca="1">IF(ISNUMBER(Z8-'Choose Housekeeping Genes'!AB$15),Z8-'Choose Housekeeping Genes'!AB$15,"")</f>
        <v/>
      </c>
      <c r="BS8" s="74" t="str">
        <f ca="1">IF(ISNUMBER(AA8-'Choose Housekeeping Genes'!AC$15),AA8-'Choose Housekeeping Genes'!AC$15,"")</f>
        <v/>
      </c>
      <c r="BT8" s="74" t="str">
        <f ca="1">IF(ISNUMBER(AB8-'Choose Housekeeping Genes'!AD$15),AB8-'Choose Housekeeping Genes'!AD$15,"")</f>
        <v/>
      </c>
      <c r="BU8" s="74" t="str">
        <f ca="1">IF(ISNUMBER(AC8-'Choose Housekeeping Genes'!AE$15),AC8-'Choose Housekeeping Genes'!AE$15,"")</f>
        <v/>
      </c>
      <c r="BV8" s="74" t="str">
        <f ca="1">IF(ISNUMBER(AD8-'Choose Housekeeping Genes'!AF$15),AD8-'Choose Housekeeping Genes'!AF$15,"")</f>
        <v/>
      </c>
      <c r="BW8" s="74" t="str">
        <f ca="1">IF(ISNUMBER(AE8-'Choose Housekeeping Genes'!AG$15),AE8-'Choose Housekeeping Genes'!AG$15,"")</f>
        <v/>
      </c>
      <c r="BX8" s="74" t="str">
        <f ca="1">IF(ISNUMBER(AF8-'Choose Housekeeping Genes'!AH$15),AF8-'Choose Housekeeping Genes'!AH$15,"")</f>
        <v/>
      </c>
      <c r="BY8" s="74" t="str">
        <f ca="1">IF(ISNUMBER(AG8-'Choose Housekeeping Genes'!AI$15),AG8-'Choose Housekeeping Genes'!AI$15,"")</f>
        <v/>
      </c>
      <c r="BZ8" s="74" t="str">
        <f ca="1">IF(ISNUMBER(AH8-'Choose Housekeeping Genes'!AJ$15),AH8-'Choose Housekeeping Genes'!AJ$15,"")</f>
        <v/>
      </c>
      <c r="CA8" s="74" t="str">
        <f ca="1">IF(ISNUMBER(AI8-'Choose Housekeeping Genes'!AK$15),AI8-'Choose Housekeeping Genes'!AK$15,"")</f>
        <v/>
      </c>
      <c r="CB8" s="74" t="str">
        <f ca="1">IF(ISNUMBER(AJ8-'Choose Housekeeping Genes'!AL$15),AJ8-'Choose Housekeeping Genes'!AL$15,"")</f>
        <v/>
      </c>
      <c r="CC8" s="74" t="str">
        <f ca="1">IF(ISNUMBER(AK8-'Choose Housekeeping Genes'!AM$15),AK8-'Choose Housekeeping Genes'!AM$15,"")</f>
        <v/>
      </c>
      <c r="CD8" s="74" t="str">
        <f ca="1">IF(ISNUMBER(AL8-'Choose Housekeeping Genes'!AN$15),AL8-'Choose Housekeeping Genes'!AN$15,"")</f>
        <v/>
      </c>
      <c r="CE8" s="74" t="str">
        <f ca="1">IF(ISNUMBER(AM8-'Choose Housekeeping Genes'!AO$15),AM8-'Choose Housekeeping Genes'!AO$15,"")</f>
        <v/>
      </c>
      <c r="CF8" s="74" t="str">
        <f ca="1">IF(ISNUMBER(AN8-'Choose Housekeeping Genes'!AP$15),AN8-'Choose Housekeeping Genes'!AP$15,"")</f>
        <v/>
      </c>
      <c r="CG8" s="74" t="str">
        <f ca="1">IF(ISNUMBER(AO8-'Choose Housekeeping Genes'!AQ$15),AO8-'Choose Housekeeping Genes'!AQ$15,"")</f>
        <v/>
      </c>
      <c r="CH8" s="74" t="str">
        <f ca="1">IF(ISNUMBER(AP8-'Choose Housekeeping Genes'!AR$15),AP8-'Choose Housekeeping Genes'!AR$15,"")</f>
        <v/>
      </c>
      <c r="CI8" s="74" t="str">
        <f ca="1">IF(ISNUMBER(AQ8-'Choose Housekeeping Genes'!AS$15),AQ8-'Choose Housekeeping Genes'!AS$15,"")</f>
        <v/>
      </c>
      <c r="CJ8" s="74" t="str">
        <f ca="1">IF(ISNUMBER(AR8-'Choose Housekeeping Genes'!AT$15),AR8-'Choose Housekeeping Genes'!AT$15,"")</f>
        <v/>
      </c>
      <c r="CK8" s="22" t="e">
        <f t="shared" ca="1" si="1"/>
        <v>#DIV/0!</v>
      </c>
      <c r="CL8" s="111" t="e">
        <f t="shared" ca="1" si="2"/>
        <v>#DIV/0!</v>
      </c>
      <c r="CQ8" s="3">
        <v>6</v>
      </c>
      <c r="CR8" s="52" t="e">
        <f t="array" aca="1" ref="CR8" ca="1">INDIRECT("'All expressed genes'!$A"&amp;MIN(IF('All expressed genes'!$G$3:$G$90=LARGE('All expressed genes'!$G$3:$G$90,CQ8),ROW('All expressed genes'!$A$3:$A$90),"")))</f>
        <v>#DIV/0!</v>
      </c>
      <c r="CS8" s="52" t="e">
        <f t="array" aca="1" ref="CS8" ca="1">INDIRECT("'All expressed genes'!$G"&amp;MIN(IF('All expressed genes'!$G$3:$G$90=LARGE('All expressed genes'!$G$3:$G$90,CQ8),ROW('All expressed genes'!$A$3:$A$90),"")))</f>
        <v>#DIV/0!</v>
      </c>
      <c r="CT8" s="52"/>
      <c r="CU8" s="52">
        <f t="shared" si="4"/>
        <v>83</v>
      </c>
      <c r="CV8" s="52" t="e">
        <f t="array" aca="1" ref="CV8" ca="1">INDIRECT("'All expressed genes'!$A"&amp;MIN(IF('All expressed genes'!$G$3:$G$90=LARGE('All expressed genes'!$G$3:$G$90,CU8),ROW('All expressed genes'!$A$3:$A$90),"")))</f>
        <v>#DIV/0!</v>
      </c>
      <c r="CW8" s="52" t="e">
        <f t="array" aca="1" ref="CW8" ca="1">INDIRECT("'All expressed genes'!$I"&amp;MIN(IF('All expressed genes'!$G$3:$G$90=LARGE('All expressed genes'!$G$3:$G$90,CU8),ROW('All expressed genes'!$A$3:$A$90),"")))</f>
        <v>#DIV/0!</v>
      </c>
      <c r="CX8" s="52" t="e">
        <f t="shared" ca="1" si="3"/>
        <v>#DIV/0!</v>
      </c>
    </row>
    <row r="9" spans="1:102" ht="12.75" customHeight="1" x14ac:dyDescent="0.2">
      <c r="A9" s="27" t="str">
        <f>'Test Sample Data'!A9</f>
        <v>ADAT2</v>
      </c>
      <c r="B9" s="28" t="s">
        <v>8</v>
      </c>
      <c r="C9" s="74" t="str">
        <f>IF(SUM('Test Sample Data'!C$3:C$98)&gt;10,IF(AND(ISNUMBER('Test Sample Data'!C9),'Test Sample Data'!C9&lt;35,'Test Sample Data'!C9&gt;0),'Test Sample Data'!C9-'Choose Housekeeping Genes'!D$25,35-'Choose Housekeeping Genes'!D$25),"")</f>
        <v/>
      </c>
      <c r="D9" s="74" t="str">
        <f>IF(SUM('Test Sample Data'!D$3:D$98)&gt;10,IF(AND(ISNUMBER('Test Sample Data'!D9),'Test Sample Data'!D9&lt;35,'Test Sample Data'!D9&gt;0),'Test Sample Data'!D9-'Choose Housekeeping Genes'!E$25,35-'Choose Housekeeping Genes'!E$25),"")</f>
        <v/>
      </c>
      <c r="E9" s="74" t="str">
        <f>IF(SUM('Test Sample Data'!E$3:E$98)&gt;10,IF(AND(ISNUMBER('Test Sample Data'!E9),'Test Sample Data'!E9&lt;35,'Test Sample Data'!E9&gt;0),'Test Sample Data'!E9-'Choose Housekeeping Genes'!F$25,35-'Choose Housekeeping Genes'!F$25),"")</f>
        <v/>
      </c>
      <c r="F9" s="74" t="str">
        <f>IF(SUM('Test Sample Data'!F$3:F$98)&gt;10,IF(AND(ISNUMBER('Test Sample Data'!F9),'Test Sample Data'!F9&lt;35,'Test Sample Data'!F9&gt;0),'Test Sample Data'!F9-'Choose Housekeeping Genes'!G$25,35-'Choose Housekeeping Genes'!G$25),"")</f>
        <v/>
      </c>
      <c r="G9" s="74" t="str">
        <f>IF(SUM('Test Sample Data'!G$3:G$98)&gt;10,IF(AND(ISNUMBER('Test Sample Data'!G9),'Test Sample Data'!G9&lt;35,'Test Sample Data'!G9&gt;0),'Test Sample Data'!G9-'Choose Housekeeping Genes'!H$25,35-'Choose Housekeeping Genes'!H$25),"")</f>
        <v/>
      </c>
      <c r="H9" s="74" t="str">
        <f>IF(SUM('Test Sample Data'!H$3:H$98)&gt;10,IF(AND(ISNUMBER('Test Sample Data'!H9),'Test Sample Data'!H9&lt;35,'Test Sample Data'!H9&gt;0),'Test Sample Data'!H9-'Choose Housekeeping Genes'!I$25,35-'Choose Housekeeping Genes'!I$25),"")</f>
        <v/>
      </c>
      <c r="I9" s="74" t="str">
        <f>IF(SUM('Test Sample Data'!I$3:I$98)&gt;10,IF(AND(ISNUMBER('Test Sample Data'!I9),'Test Sample Data'!I9&lt;35,'Test Sample Data'!I9&gt;0),'Test Sample Data'!I9-'Choose Housekeeping Genes'!J$25,35-'Choose Housekeeping Genes'!J$25),"")</f>
        <v/>
      </c>
      <c r="J9" s="74" t="str">
        <f>IF(SUM('Test Sample Data'!J$3:J$98)&gt;10,IF(AND(ISNUMBER('Test Sample Data'!J9),'Test Sample Data'!J9&lt;35,'Test Sample Data'!J9&gt;0),'Test Sample Data'!J9-'Choose Housekeeping Genes'!K$25,35-'Choose Housekeeping Genes'!K$25),"")</f>
        <v/>
      </c>
      <c r="K9" s="74" t="str">
        <f>IF(SUM('Test Sample Data'!K$3:K$98)&gt;10,IF(AND(ISNUMBER('Test Sample Data'!K9),'Test Sample Data'!K9&lt;35,'Test Sample Data'!K9&gt;0),'Test Sample Data'!K9-'Choose Housekeeping Genes'!L$25,35-'Choose Housekeeping Genes'!L$25),"")</f>
        <v/>
      </c>
      <c r="L9" s="74" t="str">
        <f>IF(SUM('Test Sample Data'!L$3:L$98)&gt;10,IF(AND(ISNUMBER('Test Sample Data'!L9),'Test Sample Data'!L9&lt;35,'Test Sample Data'!L9&gt;0),'Test Sample Data'!L9-'Choose Housekeeping Genes'!M$25,35-'Choose Housekeeping Genes'!M$25),"")</f>
        <v/>
      </c>
      <c r="M9" s="74" t="str">
        <f>IF(SUM('Test Sample Data'!M$3:M$98)&gt;10,IF(AND(ISNUMBER('Test Sample Data'!M9),'Test Sample Data'!M9&lt;35,'Test Sample Data'!M9&gt;0),'Test Sample Data'!M9-'Choose Housekeeping Genes'!N$25,35-'Choose Housekeeping Genes'!N$25),"")</f>
        <v/>
      </c>
      <c r="N9" s="74" t="str">
        <f>IF(SUM('Test Sample Data'!N$3:N$98)&gt;10,IF(AND(ISNUMBER('Test Sample Data'!N9),'Test Sample Data'!N9&lt;35,'Test Sample Data'!N9&gt;0),'Test Sample Data'!N9-'Choose Housekeeping Genes'!O$25,35-'Choose Housekeeping Genes'!O$25),"")</f>
        <v/>
      </c>
      <c r="O9" s="74" t="str">
        <f>IF(SUM('Test Sample Data'!O$3:O$98)&gt;10,IF(AND(ISNUMBER('Test Sample Data'!O9),'Test Sample Data'!O9&lt;35,'Test Sample Data'!O9&gt;0),'Test Sample Data'!O9-'Choose Housekeeping Genes'!P$25,35-'Choose Housekeeping Genes'!P$25),"")</f>
        <v/>
      </c>
      <c r="P9" s="74" t="str">
        <f>IF(SUM('Test Sample Data'!P$3:P$98)&gt;10,IF(AND(ISNUMBER('Test Sample Data'!P9),'Test Sample Data'!P9&lt;35,'Test Sample Data'!P9&gt;0),'Test Sample Data'!P9-'Choose Housekeeping Genes'!Q$25,35-'Choose Housekeeping Genes'!Q$25),"")</f>
        <v/>
      </c>
      <c r="Q9" s="74" t="str">
        <f>IF(SUM('Test Sample Data'!Q$3:Q$98)&gt;10,IF(AND(ISNUMBER('Test Sample Data'!Q9),'Test Sample Data'!Q9&lt;35,'Test Sample Data'!Q9&gt;0),'Test Sample Data'!Q9-'Choose Housekeeping Genes'!R$25,35-'Choose Housekeeping Genes'!R$25),"")</f>
        <v/>
      </c>
      <c r="R9" s="74" t="str">
        <f>IF(SUM('Test Sample Data'!R$3:R$98)&gt;10,IF(AND(ISNUMBER('Test Sample Data'!R9),'Test Sample Data'!R9&lt;35,'Test Sample Data'!R9&gt;0),'Test Sample Data'!R9-'Choose Housekeeping Genes'!S$25,35-'Choose Housekeeping Genes'!S$25),"")</f>
        <v/>
      </c>
      <c r="S9" s="74" t="str">
        <f>IF(SUM('Test Sample Data'!S$3:S$98)&gt;10,IF(AND(ISNUMBER('Test Sample Data'!S9),'Test Sample Data'!S9&lt;35,'Test Sample Data'!S9&gt;0),'Test Sample Data'!S9-'Choose Housekeeping Genes'!T$25,35-'Choose Housekeeping Genes'!T$25),"")</f>
        <v/>
      </c>
      <c r="T9" s="74" t="str">
        <f>IF(SUM('Test Sample Data'!T$3:T$98)&gt;10,IF(AND(ISNUMBER('Test Sample Data'!T9),'Test Sample Data'!T9&lt;35,'Test Sample Data'!T9&gt;0),'Test Sample Data'!T9-'Choose Housekeeping Genes'!U$25,35-'Choose Housekeeping Genes'!U$25),"")</f>
        <v/>
      </c>
      <c r="U9" s="74" t="str">
        <f>IF(SUM('Test Sample Data'!U$3:U$98)&gt;10,IF(AND(ISNUMBER('Test Sample Data'!U9),'Test Sample Data'!U9&lt;35,'Test Sample Data'!U9&gt;0),'Test Sample Data'!U9-'Choose Housekeeping Genes'!V$25,35-'Choose Housekeeping Genes'!V$25),"")</f>
        <v/>
      </c>
      <c r="V9" s="74" t="str">
        <f>IF(SUM('Test Sample Data'!V$3:V$98)&gt;10,IF(AND(ISNUMBER('Test Sample Data'!V9),'Test Sample Data'!V9&lt;35,'Test Sample Data'!V9&gt;0),'Test Sample Data'!V9-'Choose Housekeeping Genes'!W$25,35-'Choose Housekeeping Genes'!W$25),"")</f>
        <v/>
      </c>
      <c r="W9" s="138" t="str">
        <f>'Control Sample Data'!A9</f>
        <v>ADAT2</v>
      </c>
      <c r="X9" s="139" t="s">
        <v>8</v>
      </c>
      <c r="Y9" s="74" t="str">
        <f>IF(SUM('Control Sample Data'!C$3:C$98)&gt;10,IF(AND(ISNUMBER('Control Sample Data'!C9),'Control Sample Data'!C9&lt;35,'Control Sample Data'!C9&gt;0),'Control Sample Data'!C9-'Choose Housekeeping Genes'!AA$25,35-'Choose Housekeeping Genes'!AA$25),"")</f>
        <v/>
      </c>
      <c r="Z9" s="74" t="str">
        <f>IF(SUM('Control Sample Data'!D$3:D$98)&gt;10,IF(AND(ISNUMBER('Control Sample Data'!D9),'Control Sample Data'!D9&lt;35,'Control Sample Data'!D9&gt;0),'Control Sample Data'!D9-'Choose Housekeeping Genes'!AB$25,35-'Choose Housekeeping Genes'!AB$25),"")</f>
        <v/>
      </c>
      <c r="AA9" s="74" t="str">
        <f>IF(SUM('Control Sample Data'!E$3:E$98)&gt;10,IF(AND(ISNUMBER('Control Sample Data'!E9),'Control Sample Data'!E9&lt;35,'Control Sample Data'!E9&gt;0),'Control Sample Data'!E9-'Choose Housekeeping Genes'!AC$25,35-'Choose Housekeeping Genes'!AC$25),"")</f>
        <v/>
      </c>
      <c r="AB9" s="74" t="str">
        <f>IF(SUM('Control Sample Data'!F$3:F$98)&gt;10,IF(AND(ISNUMBER('Control Sample Data'!F9),'Control Sample Data'!F9&lt;35,'Control Sample Data'!F9&gt;0),'Control Sample Data'!F9-'Choose Housekeeping Genes'!AD$25,35-'Choose Housekeeping Genes'!AD$25),"")</f>
        <v/>
      </c>
      <c r="AC9" s="74" t="str">
        <f>IF(SUM('Control Sample Data'!G$3:G$98)&gt;10,IF(AND(ISNUMBER('Control Sample Data'!G9),'Control Sample Data'!G9&lt;35,'Control Sample Data'!G9&gt;0),'Control Sample Data'!G9-'Choose Housekeeping Genes'!AE$25,35-'Choose Housekeeping Genes'!AE$25),"")</f>
        <v/>
      </c>
      <c r="AD9" s="74" t="str">
        <f>IF(SUM('Control Sample Data'!H$3:H$98)&gt;10,IF(AND(ISNUMBER('Control Sample Data'!H9),'Control Sample Data'!H9&lt;35,'Control Sample Data'!H9&gt;0),'Control Sample Data'!H9-'Choose Housekeeping Genes'!AF$25,35-'Choose Housekeeping Genes'!AF$25),"")</f>
        <v/>
      </c>
      <c r="AE9" s="74" t="str">
        <f>IF(SUM('Control Sample Data'!I$3:I$98)&gt;10,IF(AND(ISNUMBER('Control Sample Data'!I9),'Control Sample Data'!I9&lt;35,'Control Sample Data'!I9&gt;0),'Control Sample Data'!I9-'Choose Housekeeping Genes'!AG$25,35-'Choose Housekeeping Genes'!AG$25),"")</f>
        <v/>
      </c>
      <c r="AF9" s="74" t="str">
        <f>IF(SUM('Control Sample Data'!J$3:J$98)&gt;10,IF(AND(ISNUMBER('Control Sample Data'!J9),'Control Sample Data'!J9&lt;35,'Control Sample Data'!J9&gt;0),'Control Sample Data'!J9-'Choose Housekeeping Genes'!AH$25,35-'Choose Housekeeping Genes'!AH$25),"")</f>
        <v/>
      </c>
      <c r="AG9" s="74" t="str">
        <f>IF(SUM('Control Sample Data'!K$3:K$98)&gt;10,IF(AND(ISNUMBER('Control Sample Data'!K9),'Control Sample Data'!K9&lt;35,'Control Sample Data'!K9&gt;0),'Control Sample Data'!K9-'Choose Housekeeping Genes'!AI$25,35-'Choose Housekeeping Genes'!AI$25),"")</f>
        <v/>
      </c>
      <c r="AH9" s="74" t="str">
        <f>IF(SUM('Control Sample Data'!L$3:L$98)&gt;10,IF(AND(ISNUMBER('Control Sample Data'!L9),'Control Sample Data'!L9&lt;35,'Control Sample Data'!L9&gt;0),'Control Sample Data'!L9-'Choose Housekeeping Genes'!AJ$25,35-'Choose Housekeeping Genes'!AJ$25),"")</f>
        <v/>
      </c>
      <c r="AI9" s="74" t="str">
        <f>IF(SUM('Control Sample Data'!M$3:M$98)&gt;10,IF(AND(ISNUMBER('Control Sample Data'!M9),'Control Sample Data'!M9&lt;35,'Control Sample Data'!M9&gt;0),'Control Sample Data'!M9-'Choose Housekeeping Genes'!AK$25,35-'Choose Housekeeping Genes'!AK$25),"")</f>
        <v/>
      </c>
      <c r="AJ9" s="74" t="str">
        <f>IF(SUM('Control Sample Data'!N$3:N$98)&gt;10,IF(AND(ISNUMBER('Control Sample Data'!N9),'Control Sample Data'!N9&lt;35,'Control Sample Data'!N9&gt;0),'Control Sample Data'!N9-'Choose Housekeeping Genes'!AL$25,35-'Choose Housekeeping Genes'!AL$25),"")</f>
        <v/>
      </c>
      <c r="AK9" s="74" t="str">
        <f>IF(SUM('Control Sample Data'!O$3:O$98)&gt;10,IF(AND(ISNUMBER('Control Sample Data'!O9),'Control Sample Data'!O9&lt;35,'Control Sample Data'!O9&gt;0),'Control Sample Data'!O9-'Choose Housekeeping Genes'!AM$25,35-'Choose Housekeeping Genes'!AM$25),"")</f>
        <v/>
      </c>
      <c r="AL9" s="74" t="str">
        <f>IF(SUM('Control Sample Data'!P$3:P$98)&gt;10,IF(AND(ISNUMBER('Control Sample Data'!P9),'Control Sample Data'!P9&lt;35,'Control Sample Data'!P9&gt;0),'Control Sample Data'!P9-'Choose Housekeeping Genes'!AN$25,35-'Choose Housekeeping Genes'!AN$25),"")</f>
        <v/>
      </c>
      <c r="AM9" s="74" t="str">
        <f>IF(SUM('Control Sample Data'!Q$3:Q$98)&gt;10,IF(AND(ISNUMBER('Control Sample Data'!Q9),'Control Sample Data'!Q9&lt;35,'Control Sample Data'!Q9&gt;0),'Control Sample Data'!Q9-'Choose Housekeeping Genes'!AO$25,35-'Choose Housekeeping Genes'!AO$25),"")</f>
        <v/>
      </c>
      <c r="AN9" s="74" t="str">
        <f>IF(SUM('Control Sample Data'!R$3:R$98)&gt;10,IF(AND(ISNUMBER('Control Sample Data'!R9),'Control Sample Data'!R9&lt;35,'Control Sample Data'!R9&gt;0),'Control Sample Data'!R9-'Choose Housekeeping Genes'!AP$25,35-'Choose Housekeeping Genes'!AP$25),"")</f>
        <v/>
      </c>
      <c r="AO9" s="74" t="str">
        <f>IF(SUM('Control Sample Data'!S$3:S$98)&gt;10,IF(AND(ISNUMBER('Control Sample Data'!S9),'Control Sample Data'!S9&lt;35,'Control Sample Data'!S9&gt;0),'Control Sample Data'!S9-'Choose Housekeeping Genes'!AQ$25,35-'Choose Housekeeping Genes'!AQ$25),"")</f>
        <v/>
      </c>
      <c r="AP9" s="74" t="str">
        <f>IF(SUM('Control Sample Data'!T$3:T$98)&gt;10,IF(AND(ISNUMBER('Control Sample Data'!T9),'Control Sample Data'!T9&lt;35,'Control Sample Data'!T9&gt;0),'Control Sample Data'!T9-'Choose Housekeeping Genes'!AR$25,35-'Choose Housekeeping Genes'!AR$25),"")</f>
        <v/>
      </c>
      <c r="AQ9" s="74" t="str">
        <f>IF(SUM('Control Sample Data'!U$3:U$98)&gt;10,IF(AND(ISNUMBER('Control Sample Data'!U9),'Control Sample Data'!U9&lt;35,'Control Sample Data'!U9&gt;0),'Control Sample Data'!U9-'Choose Housekeeping Genes'!AS$25,35-'Choose Housekeeping Genes'!AS$25),"")</f>
        <v/>
      </c>
      <c r="AR9" s="74" t="str">
        <f>IF(SUM('Control Sample Data'!V$3:V$98)&gt;10,IF(AND(ISNUMBER('Control Sample Data'!V9),'Control Sample Data'!V9&lt;35,'Control Sample Data'!V9&gt;0),'Control Sample Data'!V9-'Choose Housekeeping Genes'!AT$25,35-'Choose Housekeeping Genes'!AT$25),"")</f>
        <v/>
      </c>
      <c r="AS9" s="29" t="str">
        <f>'Control Sample Data'!A9</f>
        <v>ADAT2</v>
      </c>
      <c r="AT9" s="28" t="s">
        <v>8</v>
      </c>
      <c r="AU9" s="74" t="str">
        <f ca="1">IF(ISNUMBER(C9-'Choose Housekeeping Genes'!D$15),C9-'Choose Housekeeping Genes'!D$15,"")</f>
        <v/>
      </c>
      <c r="AV9" s="74" t="str">
        <f ca="1">IF(ISNUMBER(D9-'Choose Housekeeping Genes'!E$15),D9-'Choose Housekeeping Genes'!E$15,"")</f>
        <v/>
      </c>
      <c r="AW9" s="74" t="str">
        <f ca="1">IF(ISNUMBER(E9-'Choose Housekeeping Genes'!F$15),E9-'Choose Housekeeping Genes'!F$15,"")</f>
        <v/>
      </c>
      <c r="AX9" s="74" t="str">
        <f ca="1">IF(ISNUMBER(F9-'Choose Housekeeping Genes'!G$15),F9-'Choose Housekeeping Genes'!G$15,"")</f>
        <v/>
      </c>
      <c r="AY9" s="74" t="str">
        <f ca="1">IF(ISNUMBER(G9-'Choose Housekeeping Genes'!H$15),G9-'Choose Housekeeping Genes'!H$15,"")</f>
        <v/>
      </c>
      <c r="AZ9" s="74" t="str">
        <f ca="1">IF(ISNUMBER(H9-'Choose Housekeeping Genes'!I$15),H9-'Choose Housekeeping Genes'!I$15,"")</f>
        <v/>
      </c>
      <c r="BA9" s="74" t="str">
        <f ca="1">IF(ISNUMBER(I9-'Choose Housekeeping Genes'!J$15),I9-'Choose Housekeeping Genes'!J$15,"")</f>
        <v/>
      </c>
      <c r="BB9" s="74" t="str">
        <f ca="1">IF(ISNUMBER(J9-'Choose Housekeeping Genes'!K$15),J9-'Choose Housekeeping Genes'!K$15,"")</f>
        <v/>
      </c>
      <c r="BC9" s="74" t="str">
        <f ca="1">IF(ISNUMBER(K9-'Choose Housekeeping Genes'!L$15),K9-'Choose Housekeeping Genes'!L$15,"")</f>
        <v/>
      </c>
      <c r="BD9" s="74" t="str">
        <f ca="1">IF(ISNUMBER(L9-'Choose Housekeeping Genes'!M$15),L9-'Choose Housekeeping Genes'!M$15,"")</f>
        <v/>
      </c>
      <c r="BE9" s="74" t="str">
        <f ca="1">IF(ISNUMBER(M9-'Choose Housekeeping Genes'!N$15),M9-'Choose Housekeeping Genes'!N$15,"")</f>
        <v/>
      </c>
      <c r="BF9" s="74" t="str">
        <f ca="1">IF(ISNUMBER(N9-'Choose Housekeeping Genes'!O$15),N9-'Choose Housekeeping Genes'!O$15,"")</f>
        <v/>
      </c>
      <c r="BG9" s="74" t="str">
        <f ca="1">IF(ISNUMBER(O9-'Choose Housekeeping Genes'!P$15),O9-'Choose Housekeeping Genes'!P$15,"")</f>
        <v/>
      </c>
      <c r="BH9" s="74" t="str">
        <f ca="1">IF(ISNUMBER(P9-'Choose Housekeeping Genes'!Q$15),P9-'Choose Housekeeping Genes'!Q$15,"")</f>
        <v/>
      </c>
      <c r="BI9" s="74" t="str">
        <f ca="1">IF(ISNUMBER(Q9-'Choose Housekeeping Genes'!R$15),Q9-'Choose Housekeeping Genes'!R$15,"")</f>
        <v/>
      </c>
      <c r="BJ9" s="74" t="str">
        <f ca="1">IF(ISNUMBER(R9-'Choose Housekeeping Genes'!S$15),R9-'Choose Housekeeping Genes'!S$15,"")</f>
        <v/>
      </c>
      <c r="BK9" s="74" t="str">
        <f ca="1">IF(ISNUMBER(S9-'Choose Housekeeping Genes'!T$15),S9-'Choose Housekeeping Genes'!T$15,"")</f>
        <v/>
      </c>
      <c r="BL9" s="74" t="str">
        <f ca="1">IF(ISNUMBER(T9-'Choose Housekeeping Genes'!U$15),T9-'Choose Housekeeping Genes'!U$15,"")</f>
        <v/>
      </c>
      <c r="BM9" s="74" t="str">
        <f ca="1">IF(ISNUMBER(U9-'Choose Housekeeping Genes'!V$15),U9-'Choose Housekeeping Genes'!V$15,"")</f>
        <v/>
      </c>
      <c r="BN9" s="74" t="str">
        <f ca="1">IF(ISNUMBER(V9-'Choose Housekeeping Genes'!W$15),V9-'Choose Housekeeping Genes'!W$15,"")</f>
        <v/>
      </c>
      <c r="BO9" s="140" t="str">
        <f t="shared" si="0"/>
        <v>ADAT2</v>
      </c>
      <c r="BP9" s="139" t="s">
        <v>8</v>
      </c>
      <c r="BQ9" s="74" t="str">
        <f ca="1">IF(ISNUMBER(Y9-'Choose Housekeeping Genes'!AA$15),Y9-'Choose Housekeeping Genes'!AA$15,"")</f>
        <v/>
      </c>
      <c r="BR9" s="74" t="str">
        <f ca="1">IF(ISNUMBER(Z9-'Choose Housekeeping Genes'!AB$15),Z9-'Choose Housekeeping Genes'!AB$15,"")</f>
        <v/>
      </c>
      <c r="BS9" s="74" t="str">
        <f ca="1">IF(ISNUMBER(AA9-'Choose Housekeeping Genes'!AC$15),AA9-'Choose Housekeeping Genes'!AC$15,"")</f>
        <v/>
      </c>
      <c r="BT9" s="74" t="str">
        <f ca="1">IF(ISNUMBER(AB9-'Choose Housekeeping Genes'!AD$15),AB9-'Choose Housekeeping Genes'!AD$15,"")</f>
        <v/>
      </c>
      <c r="BU9" s="74" t="str">
        <f ca="1">IF(ISNUMBER(AC9-'Choose Housekeeping Genes'!AE$15),AC9-'Choose Housekeeping Genes'!AE$15,"")</f>
        <v/>
      </c>
      <c r="BV9" s="74" t="str">
        <f ca="1">IF(ISNUMBER(AD9-'Choose Housekeeping Genes'!AF$15),AD9-'Choose Housekeeping Genes'!AF$15,"")</f>
        <v/>
      </c>
      <c r="BW9" s="74" t="str">
        <f ca="1">IF(ISNUMBER(AE9-'Choose Housekeeping Genes'!AG$15),AE9-'Choose Housekeeping Genes'!AG$15,"")</f>
        <v/>
      </c>
      <c r="BX9" s="74" t="str">
        <f ca="1">IF(ISNUMBER(AF9-'Choose Housekeeping Genes'!AH$15),AF9-'Choose Housekeeping Genes'!AH$15,"")</f>
        <v/>
      </c>
      <c r="BY9" s="74" t="str">
        <f ca="1">IF(ISNUMBER(AG9-'Choose Housekeeping Genes'!AI$15),AG9-'Choose Housekeeping Genes'!AI$15,"")</f>
        <v/>
      </c>
      <c r="BZ9" s="74" t="str">
        <f ca="1">IF(ISNUMBER(AH9-'Choose Housekeeping Genes'!AJ$15),AH9-'Choose Housekeeping Genes'!AJ$15,"")</f>
        <v/>
      </c>
      <c r="CA9" s="74" t="str">
        <f ca="1">IF(ISNUMBER(AI9-'Choose Housekeeping Genes'!AK$15),AI9-'Choose Housekeeping Genes'!AK$15,"")</f>
        <v/>
      </c>
      <c r="CB9" s="74" t="str">
        <f ca="1">IF(ISNUMBER(AJ9-'Choose Housekeeping Genes'!AL$15),AJ9-'Choose Housekeeping Genes'!AL$15,"")</f>
        <v/>
      </c>
      <c r="CC9" s="74" t="str">
        <f ca="1">IF(ISNUMBER(AK9-'Choose Housekeeping Genes'!AM$15),AK9-'Choose Housekeeping Genes'!AM$15,"")</f>
        <v/>
      </c>
      <c r="CD9" s="74" t="str">
        <f ca="1">IF(ISNUMBER(AL9-'Choose Housekeeping Genes'!AN$15),AL9-'Choose Housekeeping Genes'!AN$15,"")</f>
        <v/>
      </c>
      <c r="CE9" s="74" t="str">
        <f ca="1">IF(ISNUMBER(AM9-'Choose Housekeeping Genes'!AO$15),AM9-'Choose Housekeeping Genes'!AO$15,"")</f>
        <v/>
      </c>
      <c r="CF9" s="74" t="str">
        <f ca="1">IF(ISNUMBER(AN9-'Choose Housekeeping Genes'!AP$15),AN9-'Choose Housekeeping Genes'!AP$15,"")</f>
        <v/>
      </c>
      <c r="CG9" s="74" t="str">
        <f ca="1">IF(ISNUMBER(AO9-'Choose Housekeeping Genes'!AQ$15),AO9-'Choose Housekeeping Genes'!AQ$15,"")</f>
        <v/>
      </c>
      <c r="CH9" s="74" t="str">
        <f ca="1">IF(ISNUMBER(AP9-'Choose Housekeeping Genes'!AR$15),AP9-'Choose Housekeeping Genes'!AR$15,"")</f>
        <v/>
      </c>
      <c r="CI9" s="74" t="str">
        <f ca="1">IF(ISNUMBER(AQ9-'Choose Housekeeping Genes'!AS$15),AQ9-'Choose Housekeeping Genes'!AS$15,"")</f>
        <v/>
      </c>
      <c r="CJ9" s="74" t="str">
        <f ca="1">IF(ISNUMBER(AR9-'Choose Housekeeping Genes'!AT$15),AR9-'Choose Housekeeping Genes'!AT$15,"")</f>
        <v/>
      </c>
      <c r="CK9" s="22" t="e">
        <f t="shared" ca="1" si="1"/>
        <v>#DIV/0!</v>
      </c>
      <c r="CL9" s="111" t="e">
        <f t="shared" ca="1" si="2"/>
        <v>#DIV/0!</v>
      </c>
      <c r="CQ9" s="3">
        <v>7</v>
      </c>
      <c r="CR9" s="52" t="e">
        <f t="array" aca="1" ref="CR9" ca="1">INDIRECT("'All expressed genes'!$A"&amp;MIN(IF('All expressed genes'!$G$3:$G$90=LARGE('All expressed genes'!$G$3:$G$90,CQ9),ROW('All expressed genes'!$A$3:$A$90),"")))</f>
        <v>#DIV/0!</v>
      </c>
      <c r="CS9" s="52" t="e">
        <f t="array" aca="1" ref="CS9" ca="1">INDIRECT("'All expressed genes'!$G"&amp;MIN(IF('All expressed genes'!$G$3:$G$90=LARGE('All expressed genes'!$G$3:$G$90,CQ9),ROW('All expressed genes'!$A$3:$A$90),"")))</f>
        <v>#DIV/0!</v>
      </c>
      <c r="CT9" s="52"/>
      <c r="CU9" s="52">
        <f t="shared" si="4"/>
        <v>82</v>
      </c>
      <c r="CV9" s="52" t="e">
        <f t="array" aca="1" ref="CV9" ca="1">INDIRECT("'All expressed genes'!$A"&amp;MIN(IF('All expressed genes'!$G$3:$G$90=LARGE('All expressed genes'!$G$3:$G$90,CU9),ROW('All expressed genes'!$A$3:$A$90),"")))</f>
        <v>#DIV/0!</v>
      </c>
      <c r="CW9" s="52" t="e">
        <f t="array" aca="1" ref="CW9" ca="1">INDIRECT("'All expressed genes'!$I"&amp;MIN(IF('All expressed genes'!$G$3:$G$90=LARGE('All expressed genes'!$G$3:$G$90,CU9),ROW('All expressed genes'!$A$3:$A$90),"")))</f>
        <v>#DIV/0!</v>
      </c>
      <c r="CX9" s="52" t="e">
        <f t="shared" ca="1" si="3"/>
        <v>#DIV/0!</v>
      </c>
    </row>
    <row r="10" spans="1:102" ht="12.75" customHeight="1" x14ac:dyDescent="0.2">
      <c r="A10" s="27" t="str">
        <f>'Test Sample Data'!A10</f>
        <v>ADAT3</v>
      </c>
      <c r="B10" s="28" t="s">
        <v>9</v>
      </c>
      <c r="C10" s="74" t="str">
        <f>IF(SUM('Test Sample Data'!C$3:C$98)&gt;10,IF(AND(ISNUMBER('Test Sample Data'!C10),'Test Sample Data'!C10&lt;35,'Test Sample Data'!C10&gt;0),'Test Sample Data'!C10-'Choose Housekeeping Genes'!D$25,35-'Choose Housekeeping Genes'!D$25),"")</f>
        <v/>
      </c>
      <c r="D10" s="74" t="str">
        <f>IF(SUM('Test Sample Data'!D$3:D$98)&gt;10,IF(AND(ISNUMBER('Test Sample Data'!D10),'Test Sample Data'!D10&lt;35,'Test Sample Data'!D10&gt;0),'Test Sample Data'!D10-'Choose Housekeeping Genes'!E$25,35-'Choose Housekeeping Genes'!E$25),"")</f>
        <v/>
      </c>
      <c r="E10" s="74" t="str">
        <f>IF(SUM('Test Sample Data'!E$3:E$98)&gt;10,IF(AND(ISNUMBER('Test Sample Data'!E10),'Test Sample Data'!E10&lt;35,'Test Sample Data'!E10&gt;0),'Test Sample Data'!E10-'Choose Housekeeping Genes'!F$25,35-'Choose Housekeeping Genes'!F$25),"")</f>
        <v/>
      </c>
      <c r="F10" s="74" t="str">
        <f>IF(SUM('Test Sample Data'!F$3:F$98)&gt;10,IF(AND(ISNUMBER('Test Sample Data'!F10),'Test Sample Data'!F10&lt;35,'Test Sample Data'!F10&gt;0),'Test Sample Data'!F10-'Choose Housekeeping Genes'!G$25,35-'Choose Housekeeping Genes'!G$25),"")</f>
        <v/>
      </c>
      <c r="G10" s="74" t="str">
        <f>IF(SUM('Test Sample Data'!G$3:G$98)&gt;10,IF(AND(ISNUMBER('Test Sample Data'!G10),'Test Sample Data'!G10&lt;35,'Test Sample Data'!G10&gt;0),'Test Sample Data'!G10-'Choose Housekeeping Genes'!H$25,35-'Choose Housekeeping Genes'!H$25),"")</f>
        <v/>
      </c>
      <c r="H10" s="74" t="str">
        <f>IF(SUM('Test Sample Data'!H$3:H$98)&gt;10,IF(AND(ISNUMBER('Test Sample Data'!H10),'Test Sample Data'!H10&lt;35,'Test Sample Data'!H10&gt;0),'Test Sample Data'!H10-'Choose Housekeeping Genes'!I$25,35-'Choose Housekeeping Genes'!I$25),"")</f>
        <v/>
      </c>
      <c r="I10" s="74" t="str">
        <f>IF(SUM('Test Sample Data'!I$3:I$98)&gt;10,IF(AND(ISNUMBER('Test Sample Data'!I10),'Test Sample Data'!I10&lt;35,'Test Sample Data'!I10&gt;0),'Test Sample Data'!I10-'Choose Housekeeping Genes'!J$25,35-'Choose Housekeeping Genes'!J$25),"")</f>
        <v/>
      </c>
      <c r="J10" s="74" t="str">
        <f>IF(SUM('Test Sample Data'!J$3:J$98)&gt;10,IF(AND(ISNUMBER('Test Sample Data'!J10),'Test Sample Data'!J10&lt;35,'Test Sample Data'!J10&gt;0),'Test Sample Data'!J10-'Choose Housekeeping Genes'!K$25,35-'Choose Housekeeping Genes'!K$25),"")</f>
        <v/>
      </c>
      <c r="K10" s="74" t="str">
        <f>IF(SUM('Test Sample Data'!K$3:K$98)&gt;10,IF(AND(ISNUMBER('Test Sample Data'!K10),'Test Sample Data'!K10&lt;35,'Test Sample Data'!K10&gt;0),'Test Sample Data'!K10-'Choose Housekeeping Genes'!L$25,35-'Choose Housekeeping Genes'!L$25),"")</f>
        <v/>
      </c>
      <c r="L10" s="74" t="str">
        <f>IF(SUM('Test Sample Data'!L$3:L$98)&gt;10,IF(AND(ISNUMBER('Test Sample Data'!L10),'Test Sample Data'!L10&lt;35,'Test Sample Data'!L10&gt;0),'Test Sample Data'!L10-'Choose Housekeeping Genes'!M$25,35-'Choose Housekeeping Genes'!M$25),"")</f>
        <v/>
      </c>
      <c r="M10" s="74" t="str">
        <f>IF(SUM('Test Sample Data'!M$3:M$98)&gt;10,IF(AND(ISNUMBER('Test Sample Data'!M10),'Test Sample Data'!M10&lt;35,'Test Sample Data'!M10&gt;0),'Test Sample Data'!M10-'Choose Housekeeping Genes'!N$25,35-'Choose Housekeeping Genes'!N$25),"")</f>
        <v/>
      </c>
      <c r="N10" s="74" t="str">
        <f>IF(SUM('Test Sample Data'!N$3:N$98)&gt;10,IF(AND(ISNUMBER('Test Sample Data'!N10),'Test Sample Data'!N10&lt;35,'Test Sample Data'!N10&gt;0),'Test Sample Data'!N10-'Choose Housekeeping Genes'!O$25,35-'Choose Housekeeping Genes'!O$25),"")</f>
        <v/>
      </c>
      <c r="O10" s="74" t="str">
        <f>IF(SUM('Test Sample Data'!O$3:O$98)&gt;10,IF(AND(ISNUMBER('Test Sample Data'!O10),'Test Sample Data'!O10&lt;35,'Test Sample Data'!O10&gt;0),'Test Sample Data'!O10-'Choose Housekeeping Genes'!P$25,35-'Choose Housekeeping Genes'!P$25),"")</f>
        <v/>
      </c>
      <c r="P10" s="74" t="str">
        <f>IF(SUM('Test Sample Data'!P$3:P$98)&gt;10,IF(AND(ISNUMBER('Test Sample Data'!P10),'Test Sample Data'!P10&lt;35,'Test Sample Data'!P10&gt;0),'Test Sample Data'!P10-'Choose Housekeeping Genes'!Q$25,35-'Choose Housekeeping Genes'!Q$25),"")</f>
        <v/>
      </c>
      <c r="Q10" s="74" t="str">
        <f>IF(SUM('Test Sample Data'!Q$3:Q$98)&gt;10,IF(AND(ISNUMBER('Test Sample Data'!Q10),'Test Sample Data'!Q10&lt;35,'Test Sample Data'!Q10&gt;0),'Test Sample Data'!Q10-'Choose Housekeeping Genes'!R$25,35-'Choose Housekeeping Genes'!R$25),"")</f>
        <v/>
      </c>
      <c r="R10" s="74" t="str">
        <f>IF(SUM('Test Sample Data'!R$3:R$98)&gt;10,IF(AND(ISNUMBER('Test Sample Data'!R10),'Test Sample Data'!R10&lt;35,'Test Sample Data'!R10&gt;0),'Test Sample Data'!R10-'Choose Housekeeping Genes'!S$25,35-'Choose Housekeeping Genes'!S$25),"")</f>
        <v/>
      </c>
      <c r="S10" s="74" t="str">
        <f>IF(SUM('Test Sample Data'!S$3:S$98)&gt;10,IF(AND(ISNUMBER('Test Sample Data'!S10),'Test Sample Data'!S10&lt;35,'Test Sample Data'!S10&gt;0),'Test Sample Data'!S10-'Choose Housekeeping Genes'!T$25,35-'Choose Housekeeping Genes'!T$25),"")</f>
        <v/>
      </c>
      <c r="T10" s="74" t="str">
        <f>IF(SUM('Test Sample Data'!T$3:T$98)&gt;10,IF(AND(ISNUMBER('Test Sample Data'!T10),'Test Sample Data'!T10&lt;35,'Test Sample Data'!T10&gt;0),'Test Sample Data'!T10-'Choose Housekeeping Genes'!U$25,35-'Choose Housekeeping Genes'!U$25),"")</f>
        <v/>
      </c>
      <c r="U10" s="74" t="str">
        <f>IF(SUM('Test Sample Data'!U$3:U$98)&gt;10,IF(AND(ISNUMBER('Test Sample Data'!U10),'Test Sample Data'!U10&lt;35,'Test Sample Data'!U10&gt;0),'Test Sample Data'!U10-'Choose Housekeeping Genes'!V$25,35-'Choose Housekeeping Genes'!V$25),"")</f>
        <v/>
      </c>
      <c r="V10" s="74" t="str">
        <f>IF(SUM('Test Sample Data'!V$3:V$98)&gt;10,IF(AND(ISNUMBER('Test Sample Data'!V10),'Test Sample Data'!V10&lt;35,'Test Sample Data'!V10&gt;0),'Test Sample Data'!V10-'Choose Housekeeping Genes'!W$25,35-'Choose Housekeeping Genes'!W$25),"")</f>
        <v/>
      </c>
      <c r="W10" s="138" t="str">
        <f>'Control Sample Data'!A10</f>
        <v>ADAT3</v>
      </c>
      <c r="X10" s="139" t="s">
        <v>9</v>
      </c>
      <c r="Y10" s="74" t="str">
        <f>IF(SUM('Control Sample Data'!C$3:C$98)&gt;10,IF(AND(ISNUMBER('Control Sample Data'!C10),'Control Sample Data'!C10&lt;35,'Control Sample Data'!C10&gt;0),'Control Sample Data'!C10-'Choose Housekeeping Genes'!AA$25,35-'Choose Housekeeping Genes'!AA$25),"")</f>
        <v/>
      </c>
      <c r="Z10" s="74" t="str">
        <f>IF(SUM('Control Sample Data'!D$3:D$98)&gt;10,IF(AND(ISNUMBER('Control Sample Data'!D10),'Control Sample Data'!D10&lt;35,'Control Sample Data'!D10&gt;0),'Control Sample Data'!D10-'Choose Housekeeping Genes'!AB$25,35-'Choose Housekeeping Genes'!AB$25),"")</f>
        <v/>
      </c>
      <c r="AA10" s="74" t="str">
        <f>IF(SUM('Control Sample Data'!E$3:E$98)&gt;10,IF(AND(ISNUMBER('Control Sample Data'!E10),'Control Sample Data'!E10&lt;35,'Control Sample Data'!E10&gt;0),'Control Sample Data'!E10-'Choose Housekeeping Genes'!AC$25,35-'Choose Housekeeping Genes'!AC$25),"")</f>
        <v/>
      </c>
      <c r="AB10" s="74" t="str">
        <f>IF(SUM('Control Sample Data'!F$3:F$98)&gt;10,IF(AND(ISNUMBER('Control Sample Data'!F10),'Control Sample Data'!F10&lt;35,'Control Sample Data'!F10&gt;0),'Control Sample Data'!F10-'Choose Housekeeping Genes'!AD$25,35-'Choose Housekeeping Genes'!AD$25),"")</f>
        <v/>
      </c>
      <c r="AC10" s="74" t="str">
        <f>IF(SUM('Control Sample Data'!G$3:G$98)&gt;10,IF(AND(ISNUMBER('Control Sample Data'!G10),'Control Sample Data'!G10&lt;35,'Control Sample Data'!G10&gt;0),'Control Sample Data'!G10-'Choose Housekeeping Genes'!AE$25,35-'Choose Housekeeping Genes'!AE$25),"")</f>
        <v/>
      </c>
      <c r="AD10" s="74" t="str">
        <f>IF(SUM('Control Sample Data'!H$3:H$98)&gt;10,IF(AND(ISNUMBER('Control Sample Data'!H10),'Control Sample Data'!H10&lt;35,'Control Sample Data'!H10&gt;0),'Control Sample Data'!H10-'Choose Housekeeping Genes'!AF$25,35-'Choose Housekeeping Genes'!AF$25),"")</f>
        <v/>
      </c>
      <c r="AE10" s="74" t="str">
        <f>IF(SUM('Control Sample Data'!I$3:I$98)&gt;10,IF(AND(ISNUMBER('Control Sample Data'!I10),'Control Sample Data'!I10&lt;35,'Control Sample Data'!I10&gt;0),'Control Sample Data'!I10-'Choose Housekeeping Genes'!AG$25,35-'Choose Housekeeping Genes'!AG$25),"")</f>
        <v/>
      </c>
      <c r="AF10" s="74" t="str">
        <f>IF(SUM('Control Sample Data'!J$3:J$98)&gt;10,IF(AND(ISNUMBER('Control Sample Data'!J10),'Control Sample Data'!J10&lt;35,'Control Sample Data'!J10&gt;0),'Control Sample Data'!J10-'Choose Housekeeping Genes'!AH$25,35-'Choose Housekeeping Genes'!AH$25),"")</f>
        <v/>
      </c>
      <c r="AG10" s="74" t="str">
        <f>IF(SUM('Control Sample Data'!K$3:K$98)&gt;10,IF(AND(ISNUMBER('Control Sample Data'!K10),'Control Sample Data'!K10&lt;35,'Control Sample Data'!K10&gt;0),'Control Sample Data'!K10-'Choose Housekeeping Genes'!AI$25,35-'Choose Housekeeping Genes'!AI$25),"")</f>
        <v/>
      </c>
      <c r="AH10" s="74" t="str">
        <f>IF(SUM('Control Sample Data'!L$3:L$98)&gt;10,IF(AND(ISNUMBER('Control Sample Data'!L10),'Control Sample Data'!L10&lt;35,'Control Sample Data'!L10&gt;0),'Control Sample Data'!L10-'Choose Housekeeping Genes'!AJ$25,35-'Choose Housekeeping Genes'!AJ$25),"")</f>
        <v/>
      </c>
      <c r="AI10" s="74" t="str">
        <f>IF(SUM('Control Sample Data'!M$3:M$98)&gt;10,IF(AND(ISNUMBER('Control Sample Data'!M10),'Control Sample Data'!M10&lt;35,'Control Sample Data'!M10&gt;0),'Control Sample Data'!M10-'Choose Housekeeping Genes'!AK$25,35-'Choose Housekeeping Genes'!AK$25),"")</f>
        <v/>
      </c>
      <c r="AJ10" s="74" t="str">
        <f>IF(SUM('Control Sample Data'!N$3:N$98)&gt;10,IF(AND(ISNUMBER('Control Sample Data'!N10),'Control Sample Data'!N10&lt;35,'Control Sample Data'!N10&gt;0),'Control Sample Data'!N10-'Choose Housekeeping Genes'!AL$25,35-'Choose Housekeeping Genes'!AL$25),"")</f>
        <v/>
      </c>
      <c r="AK10" s="74" t="str">
        <f>IF(SUM('Control Sample Data'!O$3:O$98)&gt;10,IF(AND(ISNUMBER('Control Sample Data'!O10),'Control Sample Data'!O10&lt;35,'Control Sample Data'!O10&gt;0),'Control Sample Data'!O10-'Choose Housekeeping Genes'!AM$25,35-'Choose Housekeeping Genes'!AM$25),"")</f>
        <v/>
      </c>
      <c r="AL10" s="74" t="str">
        <f>IF(SUM('Control Sample Data'!P$3:P$98)&gt;10,IF(AND(ISNUMBER('Control Sample Data'!P10),'Control Sample Data'!P10&lt;35,'Control Sample Data'!P10&gt;0),'Control Sample Data'!P10-'Choose Housekeeping Genes'!AN$25,35-'Choose Housekeeping Genes'!AN$25),"")</f>
        <v/>
      </c>
      <c r="AM10" s="74" t="str">
        <f>IF(SUM('Control Sample Data'!Q$3:Q$98)&gt;10,IF(AND(ISNUMBER('Control Sample Data'!Q10),'Control Sample Data'!Q10&lt;35,'Control Sample Data'!Q10&gt;0),'Control Sample Data'!Q10-'Choose Housekeeping Genes'!AO$25,35-'Choose Housekeeping Genes'!AO$25),"")</f>
        <v/>
      </c>
      <c r="AN10" s="74" t="str">
        <f>IF(SUM('Control Sample Data'!R$3:R$98)&gt;10,IF(AND(ISNUMBER('Control Sample Data'!R10),'Control Sample Data'!R10&lt;35,'Control Sample Data'!R10&gt;0),'Control Sample Data'!R10-'Choose Housekeeping Genes'!AP$25,35-'Choose Housekeeping Genes'!AP$25),"")</f>
        <v/>
      </c>
      <c r="AO10" s="74" t="str">
        <f>IF(SUM('Control Sample Data'!S$3:S$98)&gt;10,IF(AND(ISNUMBER('Control Sample Data'!S10),'Control Sample Data'!S10&lt;35,'Control Sample Data'!S10&gt;0),'Control Sample Data'!S10-'Choose Housekeeping Genes'!AQ$25,35-'Choose Housekeeping Genes'!AQ$25),"")</f>
        <v/>
      </c>
      <c r="AP10" s="74" t="str">
        <f>IF(SUM('Control Sample Data'!T$3:T$98)&gt;10,IF(AND(ISNUMBER('Control Sample Data'!T10),'Control Sample Data'!T10&lt;35,'Control Sample Data'!T10&gt;0),'Control Sample Data'!T10-'Choose Housekeeping Genes'!AR$25,35-'Choose Housekeeping Genes'!AR$25),"")</f>
        <v/>
      </c>
      <c r="AQ10" s="74" t="str">
        <f>IF(SUM('Control Sample Data'!U$3:U$98)&gt;10,IF(AND(ISNUMBER('Control Sample Data'!U10),'Control Sample Data'!U10&lt;35,'Control Sample Data'!U10&gt;0),'Control Sample Data'!U10-'Choose Housekeeping Genes'!AS$25,35-'Choose Housekeeping Genes'!AS$25),"")</f>
        <v/>
      </c>
      <c r="AR10" s="74" t="str">
        <f>IF(SUM('Control Sample Data'!V$3:V$98)&gt;10,IF(AND(ISNUMBER('Control Sample Data'!V10),'Control Sample Data'!V10&lt;35,'Control Sample Data'!V10&gt;0),'Control Sample Data'!V10-'Choose Housekeeping Genes'!AT$25,35-'Choose Housekeeping Genes'!AT$25),"")</f>
        <v/>
      </c>
      <c r="AS10" s="29" t="str">
        <f>'Control Sample Data'!A10</f>
        <v>ADAT3</v>
      </c>
      <c r="AT10" s="28" t="s">
        <v>9</v>
      </c>
      <c r="AU10" s="74" t="str">
        <f ca="1">IF(ISNUMBER(C10-'Choose Housekeeping Genes'!D$15),C10-'Choose Housekeeping Genes'!D$15,"")</f>
        <v/>
      </c>
      <c r="AV10" s="74" t="str">
        <f ca="1">IF(ISNUMBER(D10-'Choose Housekeeping Genes'!E$15),D10-'Choose Housekeeping Genes'!E$15,"")</f>
        <v/>
      </c>
      <c r="AW10" s="74" t="str">
        <f ca="1">IF(ISNUMBER(E10-'Choose Housekeeping Genes'!F$15),E10-'Choose Housekeeping Genes'!F$15,"")</f>
        <v/>
      </c>
      <c r="AX10" s="74" t="str">
        <f ca="1">IF(ISNUMBER(F10-'Choose Housekeeping Genes'!G$15),F10-'Choose Housekeeping Genes'!G$15,"")</f>
        <v/>
      </c>
      <c r="AY10" s="74" t="str">
        <f ca="1">IF(ISNUMBER(G10-'Choose Housekeeping Genes'!H$15),G10-'Choose Housekeeping Genes'!H$15,"")</f>
        <v/>
      </c>
      <c r="AZ10" s="74" t="str">
        <f ca="1">IF(ISNUMBER(H10-'Choose Housekeeping Genes'!I$15),H10-'Choose Housekeeping Genes'!I$15,"")</f>
        <v/>
      </c>
      <c r="BA10" s="74" t="str">
        <f ca="1">IF(ISNUMBER(I10-'Choose Housekeeping Genes'!J$15),I10-'Choose Housekeeping Genes'!J$15,"")</f>
        <v/>
      </c>
      <c r="BB10" s="74" t="str">
        <f ca="1">IF(ISNUMBER(J10-'Choose Housekeeping Genes'!K$15),J10-'Choose Housekeeping Genes'!K$15,"")</f>
        <v/>
      </c>
      <c r="BC10" s="74" t="str">
        <f ca="1">IF(ISNUMBER(K10-'Choose Housekeeping Genes'!L$15),K10-'Choose Housekeeping Genes'!L$15,"")</f>
        <v/>
      </c>
      <c r="BD10" s="74" t="str">
        <f ca="1">IF(ISNUMBER(L10-'Choose Housekeeping Genes'!M$15),L10-'Choose Housekeeping Genes'!M$15,"")</f>
        <v/>
      </c>
      <c r="BE10" s="74" t="str">
        <f ca="1">IF(ISNUMBER(M10-'Choose Housekeeping Genes'!N$15),M10-'Choose Housekeeping Genes'!N$15,"")</f>
        <v/>
      </c>
      <c r="BF10" s="74" t="str">
        <f ca="1">IF(ISNUMBER(N10-'Choose Housekeeping Genes'!O$15),N10-'Choose Housekeeping Genes'!O$15,"")</f>
        <v/>
      </c>
      <c r="BG10" s="74" t="str">
        <f ca="1">IF(ISNUMBER(O10-'Choose Housekeeping Genes'!P$15),O10-'Choose Housekeeping Genes'!P$15,"")</f>
        <v/>
      </c>
      <c r="BH10" s="74" t="str">
        <f ca="1">IF(ISNUMBER(P10-'Choose Housekeeping Genes'!Q$15),P10-'Choose Housekeeping Genes'!Q$15,"")</f>
        <v/>
      </c>
      <c r="BI10" s="74" t="str">
        <f ca="1">IF(ISNUMBER(Q10-'Choose Housekeeping Genes'!R$15),Q10-'Choose Housekeeping Genes'!R$15,"")</f>
        <v/>
      </c>
      <c r="BJ10" s="74" t="str">
        <f ca="1">IF(ISNUMBER(R10-'Choose Housekeeping Genes'!S$15),R10-'Choose Housekeeping Genes'!S$15,"")</f>
        <v/>
      </c>
      <c r="BK10" s="74" t="str">
        <f ca="1">IF(ISNUMBER(S10-'Choose Housekeeping Genes'!T$15),S10-'Choose Housekeeping Genes'!T$15,"")</f>
        <v/>
      </c>
      <c r="BL10" s="74" t="str">
        <f ca="1">IF(ISNUMBER(T10-'Choose Housekeeping Genes'!U$15),T10-'Choose Housekeeping Genes'!U$15,"")</f>
        <v/>
      </c>
      <c r="BM10" s="74" t="str">
        <f ca="1">IF(ISNUMBER(U10-'Choose Housekeeping Genes'!V$15),U10-'Choose Housekeeping Genes'!V$15,"")</f>
        <v/>
      </c>
      <c r="BN10" s="74" t="str">
        <f ca="1">IF(ISNUMBER(V10-'Choose Housekeeping Genes'!W$15),V10-'Choose Housekeeping Genes'!W$15,"")</f>
        <v/>
      </c>
      <c r="BO10" s="140" t="str">
        <f t="shared" si="0"/>
        <v>ADAT3</v>
      </c>
      <c r="BP10" s="139" t="s">
        <v>9</v>
      </c>
      <c r="BQ10" s="74" t="str">
        <f ca="1">IF(ISNUMBER(Y10-'Choose Housekeeping Genes'!AA$15),Y10-'Choose Housekeeping Genes'!AA$15,"")</f>
        <v/>
      </c>
      <c r="BR10" s="74" t="str">
        <f ca="1">IF(ISNUMBER(Z10-'Choose Housekeeping Genes'!AB$15),Z10-'Choose Housekeeping Genes'!AB$15,"")</f>
        <v/>
      </c>
      <c r="BS10" s="74" t="str">
        <f ca="1">IF(ISNUMBER(AA10-'Choose Housekeeping Genes'!AC$15),AA10-'Choose Housekeeping Genes'!AC$15,"")</f>
        <v/>
      </c>
      <c r="BT10" s="74" t="str">
        <f ca="1">IF(ISNUMBER(AB10-'Choose Housekeeping Genes'!AD$15),AB10-'Choose Housekeeping Genes'!AD$15,"")</f>
        <v/>
      </c>
      <c r="BU10" s="74" t="str">
        <f ca="1">IF(ISNUMBER(AC10-'Choose Housekeeping Genes'!AE$15),AC10-'Choose Housekeeping Genes'!AE$15,"")</f>
        <v/>
      </c>
      <c r="BV10" s="74" t="str">
        <f ca="1">IF(ISNUMBER(AD10-'Choose Housekeeping Genes'!AF$15),AD10-'Choose Housekeeping Genes'!AF$15,"")</f>
        <v/>
      </c>
      <c r="BW10" s="74" t="str">
        <f ca="1">IF(ISNUMBER(AE10-'Choose Housekeeping Genes'!AG$15),AE10-'Choose Housekeeping Genes'!AG$15,"")</f>
        <v/>
      </c>
      <c r="BX10" s="74" t="str">
        <f ca="1">IF(ISNUMBER(AF10-'Choose Housekeeping Genes'!AH$15),AF10-'Choose Housekeeping Genes'!AH$15,"")</f>
        <v/>
      </c>
      <c r="BY10" s="74" t="str">
        <f ca="1">IF(ISNUMBER(AG10-'Choose Housekeeping Genes'!AI$15),AG10-'Choose Housekeeping Genes'!AI$15,"")</f>
        <v/>
      </c>
      <c r="BZ10" s="74" t="str">
        <f ca="1">IF(ISNUMBER(AH10-'Choose Housekeeping Genes'!AJ$15),AH10-'Choose Housekeeping Genes'!AJ$15,"")</f>
        <v/>
      </c>
      <c r="CA10" s="74" t="str">
        <f ca="1">IF(ISNUMBER(AI10-'Choose Housekeeping Genes'!AK$15),AI10-'Choose Housekeeping Genes'!AK$15,"")</f>
        <v/>
      </c>
      <c r="CB10" s="74" t="str">
        <f ca="1">IF(ISNUMBER(AJ10-'Choose Housekeeping Genes'!AL$15),AJ10-'Choose Housekeeping Genes'!AL$15,"")</f>
        <v/>
      </c>
      <c r="CC10" s="74" t="str">
        <f ca="1">IF(ISNUMBER(AK10-'Choose Housekeeping Genes'!AM$15),AK10-'Choose Housekeeping Genes'!AM$15,"")</f>
        <v/>
      </c>
      <c r="CD10" s="74" t="str">
        <f ca="1">IF(ISNUMBER(AL10-'Choose Housekeeping Genes'!AN$15),AL10-'Choose Housekeeping Genes'!AN$15,"")</f>
        <v/>
      </c>
      <c r="CE10" s="74" t="str">
        <f ca="1">IF(ISNUMBER(AM10-'Choose Housekeeping Genes'!AO$15),AM10-'Choose Housekeeping Genes'!AO$15,"")</f>
        <v/>
      </c>
      <c r="CF10" s="74" t="str">
        <f ca="1">IF(ISNUMBER(AN10-'Choose Housekeeping Genes'!AP$15),AN10-'Choose Housekeeping Genes'!AP$15,"")</f>
        <v/>
      </c>
      <c r="CG10" s="74" t="str">
        <f ca="1">IF(ISNUMBER(AO10-'Choose Housekeeping Genes'!AQ$15),AO10-'Choose Housekeeping Genes'!AQ$15,"")</f>
        <v/>
      </c>
      <c r="CH10" s="74" t="str">
        <f ca="1">IF(ISNUMBER(AP10-'Choose Housekeeping Genes'!AR$15),AP10-'Choose Housekeeping Genes'!AR$15,"")</f>
        <v/>
      </c>
      <c r="CI10" s="74" t="str">
        <f ca="1">IF(ISNUMBER(AQ10-'Choose Housekeeping Genes'!AS$15),AQ10-'Choose Housekeeping Genes'!AS$15,"")</f>
        <v/>
      </c>
      <c r="CJ10" s="74" t="str">
        <f ca="1">IF(ISNUMBER(AR10-'Choose Housekeeping Genes'!AT$15),AR10-'Choose Housekeeping Genes'!AT$15,"")</f>
        <v/>
      </c>
      <c r="CK10" s="22" t="e">
        <f t="shared" ca="1" si="1"/>
        <v>#DIV/0!</v>
      </c>
      <c r="CL10" s="111" t="e">
        <f t="shared" ca="1" si="2"/>
        <v>#DIV/0!</v>
      </c>
      <c r="CQ10" s="3">
        <v>8</v>
      </c>
      <c r="CR10" s="52" t="e">
        <f t="array" aca="1" ref="CR10" ca="1">INDIRECT("'All expressed genes'!$A"&amp;MIN(IF('All expressed genes'!$G$3:$G$90=LARGE('All expressed genes'!$G$3:$G$90,CQ10),ROW('All expressed genes'!$A$3:$A$90),"")))</f>
        <v>#DIV/0!</v>
      </c>
      <c r="CS10" s="52" t="e">
        <f t="array" aca="1" ref="CS10" ca="1">INDIRECT("'All expressed genes'!$G"&amp;MIN(IF('All expressed genes'!$G$3:$G$90=LARGE('All expressed genes'!$G$3:$G$90,CQ10),ROW('All expressed genes'!$A$3:$A$90),"")))</f>
        <v>#DIV/0!</v>
      </c>
      <c r="CT10" s="52"/>
      <c r="CU10" s="52">
        <f t="shared" si="4"/>
        <v>81</v>
      </c>
      <c r="CV10" s="52" t="e">
        <f t="array" aca="1" ref="CV10" ca="1">INDIRECT("'All expressed genes'!$A"&amp;MIN(IF('All expressed genes'!$G$3:$G$90=LARGE('All expressed genes'!$G$3:$G$90,CU10),ROW('All expressed genes'!$A$3:$A$90),"")))</f>
        <v>#DIV/0!</v>
      </c>
      <c r="CW10" s="52" t="e">
        <f t="array" aca="1" ref="CW10" ca="1">INDIRECT("'All expressed genes'!$I"&amp;MIN(IF('All expressed genes'!$G$3:$G$90=LARGE('All expressed genes'!$G$3:$G$90,CU10),ROW('All expressed genes'!$A$3:$A$90),"")))</f>
        <v>#DIV/0!</v>
      </c>
      <c r="CX10" s="52" t="e">
        <f t="shared" ca="1" si="3"/>
        <v>#DIV/0!</v>
      </c>
    </row>
    <row r="11" spans="1:102" ht="12.75" customHeight="1" x14ac:dyDescent="0.2">
      <c r="A11" s="27" t="str">
        <f>'Test Sample Data'!A11</f>
        <v>TDG</v>
      </c>
      <c r="B11" s="28" t="s">
        <v>10</v>
      </c>
      <c r="C11" s="74" t="str">
        <f>IF(SUM('Test Sample Data'!C$3:C$98)&gt;10,IF(AND(ISNUMBER('Test Sample Data'!C11),'Test Sample Data'!C11&lt;35,'Test Sample Data'!C11&gt;0),'Test Sample Data'!C11-'Choose Housekeeping Genes'!D$25,35-'Choose Housekeeping Genes'!D$25),"")</f>
        <v/>
      </c>
      <c r="D11" s="74" t="str">
        <f>IF(SUM('Test Sample Data'!D$3:D$98)&gt;10,IF(AND(ISNUMBER('Test Sample Data'!D11),'Test Sample Data'!D11&lt;35,'Test Sample Data'!D11&gt;0),'Test Sample Data'!D11-'Choose Housekeeping Genes'!E$25,35-'Choose Housekeeping Genes'!E$25),"")</f>
        <v/>
      </c>
      <c r="E11" s="74" t="str">
        <f>IF(SUM('Test Sample Data'!E$3:E$98)&gt;10,IF(AND(ISNUMBER('Test Sample Data'!E11),'Test Sample Data'!E11&lt;35,'Test Sample Data'!E11&gt;0),'Test Sample Data'!E11-'Choose Housekeeping Genes'!F$25,35-'Choose Housekeeping Genes'!F$25),"")</f>
        <v/>
      </c>
      <c r="F11" s="74" t="str">
        <f>IF(SUM('Test Sample Data'!F$3:F$98)&gt;10,IF(AND(ISNUMBER('Test Sample Data'!F11),'Test Sample Data'!F11&lt;35,'Test Sample Data'!F11&gt;0),'Test Sample Data'!F11-'Choose Housekeeping Genes'!G$25,35-'Choose Housekeeping Genes'!G$25),"")</f>
        <v/>
      </c>
      <c r="G11" s="74" t="str">
        <f>IF(SUM('Test Sample Data'!G$3:G$98)&gt;10,IF(AND(ISNUMBER('Test Sample Data'!G11),'Test Sample Data'!G11&lt;35,'Test Sample Data'!G11&gt;0),'Test Sample Data'!G11-'Choose Housekeeping Genes'!H$25,35-'Choose Housekeeping Genes'!H$25),"")</f>
        <v/>
      </c>
      <c r="H11" s="74" t="str">
        <f>IF(SUM('Test Sample Data'!H$3:H$98)&gt;10,IF(AND(ISNUMBER('Test Sample Data'!H11),'Test Sample Data'!H11&lt;35,'Test Sample Data'!H11&gt;0),'Test Sample Data'!H11-'Choose Housekeeping Genes'!I$25,35-'Choose Housekeeping Genes'!I$25),"")</f>
        <v/>
      </c>
      <c r="I11" s="74" t="str">
        <f>IF(SUM('Test Sample Data'!I$3:I$98)&gt;10,IF(AND(ISNUMBER('Test Sample Data'!I11),'Test Sample Data'!I11&lt;35,'Test Sample Data'!I11&gt;0),'Test Sample Data'!I11-'Choose Housekeeping Genes'!J$25,35-'Choose Housekeeping Genes'!J$25),"")</f>
        <v/>
      </c>
      <c r="J11" s="74" t="str">
        <f>IF(SUM('Test Sample Data'!J$3:J$98)&gt;10,IF(AND(ISNUMBER('Test Sample Data'!J11),'Test Sample Data'!J11&lt;35,'Test Sample Data'!J11&gt;0),'Test Sample Data'!J11-'Choose Housekeeping Genes'!K$25,35-'Choose Housekeeping Genes'!K$25),"")</f>
        <v/>
      </c>
      <c r="K11" s="74" t="str">
        <f>IF(SUM('Test Sample Data'!K$3:K$98)&gt;10,IF(AND(ISNUMBER('Test Sample Data'!K11),'Test Sample Data'!K11&lt;35,'Test Sample Data'!K11&gt;0),'Test Sample Data'!K11-'Choose Housekeeping Genes'!L$25,35-'Choose Housekeeping Genes'!L$25),"")</f>
        <v/>
      </c>
      <c r="L11" s="74" t="str">
        <f>IF(SUM('Test Sample Data'!L$3:L$98)&gt;10,IF(AND(ISNUMBER('Test Sample Data'!L11),'Test Sample Data'!L11&lt;35,'Test Sample Data'!L11&gt;0),'Test Sample Data'!L11-'Choose Housekeeping Genes'!M$25,35-'Choose Housekeeping Genes'!M$25),"")</f>
        <v/>
      </c>
      <c r="M11" s="74" t="str">
        <f>IF(SUM('Test Sample Data'!M$3:M$98)&gt;10,IF(AND(ISNUMBER('Test Sample Data'!M11),'Test Sample Data'!M11&lt;35,'Test Sample Data'!M11&gt;0),'Test Sample Data'!M11-'Choose Housekeeping Genes'!N$25,35-'Choose Housekeeping Genes'!N$25),"")</f>
        <v/>
      </c>
      <c r="N11" s="74" t="str">
        <f>IF(SUM('Test Sample Data'!N$3:N$98)&gt;10,IF(AND(ISNUMBER('Test Sample Data'!N11),'Test Sample Data'!N11&lt;35,'Test Sample Data'!N11&gt;0),'Test Sample Data'!N11-'Choose Housekeeping Genes'!O$25,35-'Choose Housekeeping Genes'!O$25),"")</f>
        <v/>
      </c>
      <c r="O11" s="74" t="str">
        <f>IF(SUM('Test Sample Data'!O$3:O$98)&gt;10,IF(AND(ISNUMBER('Test Sample Data'!O11),'Test Sample Data'!O11&lt;35,'Test Sample Data'!O11&gt;0),'Test Sample Data'!O11-'Choose Housekeeping Genes'!P$25,35-'Choose Housekeeping Genes'!P$25),"")</f>
        <v/>
      </c>
      <c r="P11" s="74" t="str">
        <f>IF(SUM('Test Sample Data'!P$3:P$98)&gt;10,IF(AND(ISNUMBER('Test Sample Data'!P11),'Test Sample Data'!P11&lt;35,'Test Sample Data'!P11&gt;0),'Test Sample Data'!P11-'Choose Housekeeping Genes'!Q$25,35-'Choose Housekeeping Genes'!Q$25),"")</f>
        <v/>
      </c>
      <c r="Q11" s="74" t="str">
        <f>IF(SUM('Test Sample Data'!Q$3:Q$98)&gt;10,IF(AND(ISNUMBER('Test Sample Data'!Q11),'Test Sample Data'!Q11&lt;35,'Test Sample Data'!Q11&gt;0),'Test Sample Data'!Q11-'Choose Housekeeping Genes'!R$25,35-'Choose Housekeeping Genes'!R$25),"")</f>
        <v/>
      </c>
      <c r="R11" s="74" t="str">
        <f>IF(SUM('Test Sample Data'!R$3:R$98)&gt;10,IF(AND(ISNUMBER('Test Sample Data'!R11),'Test Sample Data'!R11&lt;35,'Test Sample Data'!R11&gt;0),'Test Sample Data'!R11-'Choose Housekeeping Genes'!S$25,35-'Choose Housekeeping Genes'!S$25),"")</f>
        <v/>
      </c>
      <c r="S11" s="74" t="str">
        <f>IF(SUM('Test Sample Data'!S$3:S$98)&gt;10,IF(AND(ISNUMBER('Test Sample Data'!S11),'Test Sample Data'!S11&lt;35,'Test Sample Data'!S11&gt;0),'Test Sample Data'!S11-'Choose Housekeeping Genes'!T$25,35-'Choose Housekeeping Genes'!T$25),"")</f>
        <v/>
      </c>
      <c r="T11" s="74" t="str">
        <f>IF(SUM('Test Sample Data'!T$3:T$98)&gt;10,IF(AND(ISNUMBER('Test Sample Data'!T11),'Test Sample Data'!T11&lt;35,'Test Sample Data'!T11&gt;0),'Test Sample Data'!T11-'Choose Housekeeping Genes'!U$25,35-'Choose Housekeeping Genes'!U$25),"")</f>
        <v/>
      </c>
      <c r="U11" s="74" t="str">
        <f>IF(SUM('Test Sample Data'!U$3:U$98)&gt;10,IF(AND(ISNUMBER('Test Sample Data'!U11),'Test Sample Data'!U11&lt;35,'Test Sample Data'!U11&gt;0),'Test Sample Data'!U11-'Choose Housekeeping Genes'!V$25,35-'Choose Housekeeping Genes'!V$25),"")</f>
        <v/>
      </c>
      <c r="V11" s="74" t="str">
        <f>IF(SUM('Test Sample Data'!V$3:V$98)&gt;10,IF(AND(ISNUMBER('Test Sample Data'!V11),'Test Sample Data'!V11&lt;35,'Test Sample Data'!V11&gt;0),'Test Sample Data'!V11-'Choose Housekeeping Genes'!W$25,35-'Choose Housekeeping Genes'!W$25),"")</f>
        <v/>
      </c>
      <c r="W11" s="138" t="str">
        <f>'Control Sample Data'!A11</f>
        <v>TDG</v>
      </c>
      <c r="X11" s="139" t="s">
        <v>10</v>
      </c>
      <c r="Y11" s="74" t="str">
        <f>IF(SUM('Control Sample Data'!C$3:C$98)&gt;10,IF(AND(ISNUMBER('Control Sample Data'!C11),'Control Sample Data'!C11&lt;35,'Control Sample Data'!C11&gt;0),'Control Sample Data'!C11-'Choose Housekeeping Genes'!AA$25,35-'Choose Housekeeping Genes'!AA$25),"")</f>
        <v/>
      </c>
      <c r="Z11" s="74" t="str">
        <f>IF(SUM('Control Sample Data'!D$3:D$98)&gt;10,IF(AND(ISNUMBER('Control Sample Data'!D11),'Control Sample Data'!D11&lt;35,'Control Sample Data'!D11&gt;0),'Control Sample Data'!D11-'Choose Housekeeping Genes'!AB$25,35-'Choose Housekeeping Genes'!AB$25),"")</f>
        <v/>
      </c>
      <c r="AA11" s="74" t="str">
        <f>IF(SUM('Control Sample Data'!E$3:E$98)&gt;10,IF(AND(ISNUMBER('Control Sample Data'!E11),'Control Sample Data'!E11&lt;35,'Control Sample Data'!E11&gt;0),'Control Sample Data'!E11-'Choose Housekeeping Genes'!AC$25,35-'Choose Housekeeping Genes'!AC$25),"")</f>
        <v/>
      </c>
      <c r="AB11" s="74" t="str">
        <f>IF(SUM('Control Sample Data'!F$3:F$98)&gt;10,IF(AND(ISNUMBER('Control Sample Data'!F11),'Control Sample Data'!F11&lt;35,'Control Sample Data'!F11&gt;0),'Control Sample Data'!F11-'Choose Housekeeping Genes'!AD$25,35-'Choose Housekeeping Genes'!AD$25),"")</f>
        <v/>
      </c>
      <c r="AC11" s="74" t="str">
        <f>IF(SUM('Control Sample Data'!G$3:G$98)&gt;10,IF(AND(ISNUMBER('Control Sample Data'!G11),'Control Sample Data'!G11&lt;35,'Control Sample Data'!G11&gt;0),'Control Sample Data'!G11-'Choose Housekeeping Genes'!AE$25,35-'Choose Housekeeping Genes'!AE$25),"")</f>
        <v/>
      </c>
      <c r="AD11" s="74" t="str">
        <f>IF(SUM('Control Sample Data'!H$3:H$98)&gt;10,IF(AND(ISNUMBER('Control Sample Data'!H11),'Control Sample Data'!H11&lt;35,'Control Sample Data'!H11&gt;0),'Control Sample Data'!H11-'Choose Housekeeping Genes'!AF$25,35-'Choose Housekeeping Genes'!AF$25),"")</f>
        <v/>
      </c>
      <c r="AE11" s="74" t="str">
        <f>IF(SUM('Control Sample Data'!I$3:I$98)&gt;10,IF(AND(ISNUMBER('Control Sample Data'!I11),'Control Sample Data'!I11&lt;35,'Control Sample Data'!I11&gt;0),'Control Sample Data'!I11-'Choose Housekeeping Genes'!AG$25,35-'Choose Housekeeping Genes'!AG$25),"")</f>
        <v/>
      </c>
      <c r="AF11" s="74" t="str">
        <f>IF(SUM('Control Sample Data'!J$3:J$98)&gt;10,IF(AND(ISNUMBER('Control Sample Data'!J11),'Control Sample Data'!J11&lt;35,'Control Sample Data'!J11&gt;0),'Control Sample Data'!J11-'Choose Housekeeping Genes'!AH$25,35-'Choose Housekeeping Genes'!AH$25),"")</f>
        <v/>
      </c>
      <c r="AG11" s="74" t="str">
        <f>IF(SUM('Control Sample Data'!K$3:K$98)&gt;10,IF(AND(ISNUMBER('Control Sample Data'!K11),'Control Sample Data'!K11&lt;35,'Control Sample Data'!K11&gt;0),'Control Sample Data'!K11-'Choose Housekeeping Genes'!AI$25,35-'Choose Housekeeping Genes'!AI$25),"")</f>
        <v/>
      </c>
      <c r="AH11" s="74" t="str">
        <f>IF(SUM('Control Sample Data'!L$3:L$98)&gt;10,IF(AND(ISNUMBER('Control Sample Data'!L11),'Control Sample Data'!L11&lt;35,'Control Sample Data'!L11&gt;0),'Control Sample Data'!L11-'Choose Housekeeping Genes'!AJ$25,35-'Choose Housekeeping Genes'!AJ$25),"")</f>
        <v/>
      </c>
      <c r="AI11" s="74" t="str">
        <f>IF(SUM('Control Sample Data'!M$3:M$98)&gt;10,IF(AND(ISNUMBER('Control Sample Data'!M11),'Control Sample Data'!M11&lt;35,'Control Sample Data'!M11&gt;0),'Control Sample Data'!M11-'Choose Housekeeping Genes'!AK$25,35-'Choose Housekeeping Genes'!AK$25),"")</f>
        <v/>
      </c>
      <c r="AJ11" s="74" t="str">
        <f>IF(SUM('Control Sample Data'!N$3:N$98)&gt;10,IF(AND(ISNUMBER('Control Sample Data'!N11),'Control Sample Data'!N11&lt;35,'Control Sample Data'!N11&gt;0),'Control Sample Data'!N11-'Choose Housekeeping Genes'!AL$25,35-'Choose Housekeeping Genes'!AL$25),"")</f>
        <v/>
      </c>
      <c r="AK11" s="74" t="str">
        <f>IF(SUM('Control Sample Data'!O$3:O$98)&gt;10,IF(AND(ISNUMBER('Control Sample Data'!O11),'Control Sample Data'!O11&lt;35,'Control Sample Data'!O11&gt;0),'Control Sample Data'!O11-'Choose Housekeeping Genes'!AM$25,35-'Choose Housekeeping Genes'!AM$25),"")</f>
        <v/>
      </c>
      <c r="AL11" s="74" t="str">
        <f>IF(SUM('Control Sample Data'!P$3:P$98)&gt;10,IF(AND(ISNUMBER('Control Sample Data'!P11),'Control Sample Data'!P11&lt;35,'Control Sample Data'!P11&gt;0),'Control Sample Data'!P11-'Choose Housekeeping Genes'!AN$25,35-'Choose Housekeeping Genes'!AN$25),"")</f>
        <v/>
      </c>
      <c r="AM11" s="74" t="str">
        <f>IF(SUM('Control Sample Data'!Q$3:Q$98)&gt;10,IF(AND(ISNUMBER('Control Sample Data'!Q11),'Control Sample Data'!Q11&lt;35,'Control Sample Data'!Q11&gt;0),'Control Sample Data'!Q11-'Choose Housekeeping Genes'!AO$25,35-'Choose Housekeeping Genes'!AO$25),"")</f>
        <v/>
      </c>
      <c r="AN11" s="74" t="str">
        <f>IF(SUM('Control Sample Data'!R$3:R$98)&gt;10,IF(AND(ISNUMBER('Control Sample Data'!R11),'Control Sample Data'!R11&lt;35,'Control Sample Data'!R11&gt;0),'Control Sample Data'!R11-'Choose Housekeeping Genes'!AP$25,35-'Choose Housekeeping Genes'!AP$25),"")</f>
        <v/>
      </c>
      <c r="AO11" s="74" t="str">
        <f>IF(SUM('Control Sample Data'!S$3:S$98)&gt;10,IF(AND(ISNUMBER('Control Sample Data'!S11),'Control Sample Data'!S11&lt;35,'Control Sample Data'!S11&gt;0),'Control Sample Data'!S11-'Choose Housekeeping Genes'!AQ$25,35-'Choose Housekeeping Genes'!AQ$25),"")</f>
        <v/>
      </c>
      <c r="AP11" s="74" t="str">
        <f>IF(SUM('Control Sample Data'!T$3:T$98)&gt;10,IF(AND(ISNUMBER('Control Sample Data'!T11),'Control Sample Data'!T11&lt;35,'Control Sample Data'!T11&gt;0),'Control Sample Data'!T11-'Choose Housekeeping Genes'!AR$25,35-'Choose Housekeeping Genes'!AR$25),"")</f>
        <v/>
      </c>
      <c r="AQ11" s="74" t="str">
        <f>IF(SUM('Control Sample Data'!U$3:U$98)&gt;10,IF(AND(ISNUMBER('Control Sample Data'!U11),'Control Sample Data'!U11&lt;35,'Control Sample Data'!U11&gt;0),'Control Sample Data'!U11-'Choose Housekeeping Genes'!AS$25,35-'Choose Housekeeping Genes'!AS$25),"")</f>
        <v/>
      </c>
      <c r="AR11" s="74" t="str">
        <f>IF(SUM('Control Sample Data'!V$3:V$98)&gt;10,IF(AND(ISNUMBER('Control Sample Data'!V11),'Control Sample Data'!V11&lt;35,'Control Sample Data'!V11&gt;0),'Control Sample Data'!V11-'Choose Housekeeping Genes'!AT$25,35-'Choose Housekeeping Genes'!AT$25),"")</f>
        <v/>
      </c>
      <c r="AS11" s="29" t="str">
        <f>'Control Sample Data'!A11</f>
        <v>TDG</v>
      </c>
      <c r="AT11" s="28" t="s">
        <v>10</v>
      </c>
      <c r="AU11" s="74" t="str">
        <f ca="1">IF(ISNUMBER(C11-'Choose Housekeeping Genes'!D$15),C11-'Choose Housekeeping Genes'!D$15,"")</f>
        <v/>
      </c>
      <c r="AV11" s="74" t="str">
        <f ca="1">IF(ISNUMBER(D11-'Choose Housekeeping Genes'!E$15),D11-'Choose Housekeeping Genes'!E$15,"")</f>
        <v/>
      </c>
      <c r="AW11" s="74" t="str">
        <f ca="1">IF(ISNUMBER(E11-'Choose Housekeeping Genes'!F$15),E11-'Choose Housekeeping Genes'!F$15,"")</f>
        <v/>
      </c>
      <c r="AX11" s="74" t="str">
        <f ca="1">IF(ISNUMBER(F11-'Choose Housekeeping Genes'!G$15),F11-'Choose Housekeeping Genes'!G$15,"")</f>
        <v/>
      </c>
      <c r="AY11" s="74" t="str">
        <f ca="1">IF(ISNUMBER(G11-'Choose Housekeeping Genes'!H$15),G11-'Choose Housekeeping Genes'!H$15,"")</f>
        <v/>
      </c>
      <c r="AZ11" s="74" t="str">
        <f ca="1">IF(ISNUMBER(H11-'Choose Housekeeping Genes'!I$15),H11-'Choose Housekeeping Genes'!I$15,"")</f>
        <v/>
      </c>
      <c r="BA11" s="74" t="str">
        <f ca="1">IF(ISNUMBER(I11-'Choose Housekeeping Genes'!J$15),I11-'Choose Housekeeping Genes'!J$15,"")</f>
        <v/>
      </c>
      <c r="BB11" s="74" t="str">
        <f ca="1">IF(ISNUMBER(J11-'Choose Housekeeping Genes'!K$15),J11-'Choose Housekeeping Genes'!K$15,"")</f>
        <v/>
      </c>
      <c r="BC11" s="74" t="str">
        <f ca="1">IF(ISNUMBER(K11-'Choose Housekeeping Genes'!L$15),K11-'Choose Housekeeping Genes'!L$15,"")</f>
        <v/>
      </c>
      <c r="BD11" s="74" t="str">
        <f ca="1">IF(ISNUMBER(L11-'Choose Housekeeping Genes'!M$15),L11-'Choose Housekeeping Genes'!M$15,"")</f>
        <v/>
      </c>
      <c r="BE11" s="74" t="str">
        <f ca="1">IF(ISNUMBER(M11-'Choose Housekeeping Genes'!N$15),M11-'Choose Housekeeping Genes'!N$15,"")</f>
        <v/>
      </c>
      <c r="BF11" s="74" t="str">
        <f ca="1">IF(ISNUMBER(N11-'Choose Housekeeping Genes'!O$15),N11-'Choose Housekeeping Genes'!O$15,"")</f>
        <v/>
      </c>
      <c r="BG11" s="74" t="str">
        <f ca="1">IF(ISNUMBER(O11-'Choose Housekeeping Genes'!P$15),O11-'Choose Housekeeping Genes'!P$15,"")</f>
        <v/>
      </c>
      <c r="BH11" s="74" t="str">
        <f ca="1">IF(ISNUMBER(P11-'Choose Housekeeping Genes'!Q$15),P11-'Choose Housekeeping Genes'!Q$15,"")</f>
        <v/>
      </c>
      <c r="BI11" s="74" t="str">
        <f ca="1">IF(ISNUMBER(Q11-'Choose Housekeeping Genes'!R$15),Q11-'Choose Housekeeping Genes'!R$15,"")</f>
        <v/>
      </c>
      <c r="BJ11" s="74" t="str">
        <f ca="1">IF(ISNUMBER(R11-'Choose Housekeeping Genes'!S$15),R11-'Choose Housekeeping Genes'!S$15,"")</f>
        <v/>
      </c>
      <c r="BK11" s="74" t="str">
        <f ca="1">IF(ISNUMBER(S11-'Choose Housekeeping Genes'!T$15),S11-'Choose Housekeeping Genes'!T$15,"")</f>
        <v/>
      </c>
      <c r="BL11" s="74" t="str">
        <f ca="1">IF(ISNUMBER(T11-'Choose Housekeeping Genes'!U$15),T11-'Choose Housekeeping Genes'!U$15,"")</f>
        <v/>
      </c>
      <c r="BM11" s="74" t="str">
        <f ca="1">IF(ISNUMBER(U11-'Choose Housekeeping Genes'!V$15),U11-'Choose Housekeeping Genes'!V$15,"")</f>
        <v/>
      </c>
      <c r="BN11" s="74" t="str">
        <f ca="1">IF(ISNUMBER(V11-'Choose Housekeeping Genes'!W$15),V11-'Choose Housekeeping Genes'!W$15,"")</f>
        <v/>
      </c>
      <c r="BO11" s="140" t="str">
        <f t="shared" si="0"/>
        <v>TDG</v>
      </c>
      <c r="BP11" s="139" t="s">
        <v>10</v>
      </c>
      <c r="BQ11" s="74" t="str">
        <f ca="1">IF(ISNUMBER(Y11-'Choose Housekeeping Genes'!AA$15),Y11-'Choose Housekeeping Genes'!AA$15,"")</f>
        <v/>
      </c>
      <c r="BR11" s="74" t="str">
        <f ca="1">IF(ISNUMBER(Z11-'Choose Housekeeping Genes'!AB$15),Z11-'Choose Housekeeping Genes'!AB$15,"")</f>
        <v/>
      </c>
      <c r="BS11" s="74" t="str">
        <f ca="1">IF(ISNUMBER(AA11-'Choose Housekeeping Genes'!AC$15),AA11-'Choose Housekeeping Genes'!AC$15,"")</f>
        <v/>
      </c>
      <c r="BT11" s="74" t="str">
        <f ca="1">IF(ISNUMBER(AB11-'Choose Housekeeping Genes'!AD$15),AB11-'Choose Housekeeping Genes'!AD$15,"")</f>
        <v/>
      </c>
      <c r="BU11" s="74" t="str">
        <f ca="1">IF(ISNUMBER(AC11-'Choose Housekeeping Genes'!AE$15),AC11-'Choose Housekeeping Genes'!AE$15,"")</f>
        <v/>
      </c>
      <c r="BV11" s="74" t="str">
        <f ca="1">IF(ISNUMBER(AD11-'Choose Housekeeping Genes'!AF$15),AD11-'Choose Housekeeping Genes'!AF$15,"")</f>
        <v/>
      </c>
      <c r="BW11" s="74" t="str">
        <f ca="1">IF(ISNUMBER(AE11-'Choose Housekeeping Genes'!AG$15),AE11-'Choose Housekeeping Genes'!AG$15,"")</f>
        <v/>
      </c>
      <c r="BX11" s="74" t="str">
        <f ca="1">IF(ISNUMBER(AF11-'Choose Housekeeping Genes'!AH$15),AF11-'Choose Housekeeping Genes'!AH$15,"")</f>
        <v/>
      </c>
      <c r="BY11" s="74" t="str">
        <f ca="1">IF(ISNUMBER(AG11-'Choose Housekeeping Genes'!AI$15),AG11-'Choose Housekeeping Genes'!AI$15,"")</f>
        <v/>
      </c>
      <c r="BZ11" s="74" t="str">
        <f ca="1">IF(ISNUMBER(AH11-'Choose Housekeeping Genes'!AJ$15),AH11-'Choose Housekeeping Genes'!AJ$15,"")</f>
        <v/>
      </c>
      <c r="CA11" s="74" t="str">
        <f ca="1">IF(ISNUMBER(AI11-'Choose Housekeeping Genes'!AK$15),AI11-'Choose Housekeeping Genes'!AK$15,"")</f>
        <v/>
      </c>
      <c r="CB11" s="74" t="str">
        <f ca="1">IF(ISNUMBER(AJ11-'Choose Housekeeping Genes'!AL$15),AJ11-'Choose Housekeeping Genes'!AL$15,"")</f>
        <v/>
      </c>
      <c r="CC11" s="74" t="str">
        <f ca="1">IF(ISNUMBER(AK11-'Choose Housekeeping Genes'!AM$15),AK11-'Choose Housekeeping Genes'!AM$15,"")</f>
        <v/>
      </c>
      <c r="CD11" s="74" t="str">
        <f ca="1">IF(ISNUMBER(AL11-'Choose Housekeeping Genes'!AN$15),AL11-'Choose Housekeeping Genes'!AN$15,"")</f>
        <v/>
      </c>
      <c r="CE11" s="74" t="str">
        <f ca="1">IF(ISNUMBER(AM11-'Choose Housekeeping Genes'!AO$15),AM11-'Choose Housekeeping Genes'!AO$15,"")</f>
        <v/>
      </c>
      <c r="CF11" s="74" t="str">
        <f ca="1">IF(ISNUMBER(AN11-'Choose Housekeeping Genes'!AP$15),AN11-'Choose Housekeeping Genes'!AP$15,"")</f>
        <v/>
      </c>
      <c r="CG11" s="74" t="str">
        <f ca="1">IF(ISNUMBER(AO11-'Choose Housekeeping Genes'!AQ$15),AO11-'Choose Housekeeping Genes'!AQ$15,"")</f>
        <v/>
      </c>
      <c r="CH11" s="74" t="str">
        <f ca="1">IF(ISNUMBER(AP11-'Choose Housekeeping Genes'!AR$15),AP11-'Choose Housekeeping Genes'!AR$15,"")</f>
        <v/>
      </c>
      <c r="CI11" s="74" t="str">
        <f ca="1">IF(ISNUMBER(AQ11-'Choose Housekeeping Genes'!AS$15),AQ11-'Choose Housekeeping Genes'!AS$15,"")</f>
        <v/>
      </c>
      <c r="CJ11" s="74" t="str">
        <f ca="1">IF(ISNUMBER(AR11-'Choose Housekeeping Genes'!AT$15),AR11-'Choose Housekeeping Genes'!AT$15,"")</f>
        <v/>
      </c>
      <c r="CK11" s="22" t="e">
        <f t="shared" ca="1" si="1"/>
        <v>#DIV/0!</v>
      </c>
      <c r="CL11" s="111" t="e">
        <f t="shared" ca="1" si="2"/>
        <v>#DIV/0!</v>
      </c>
      <c r="CQ11" s="3">
        <v>9</v>
      </c>
      <c r="CR11" s="52" t="e">
        <f t="array" aca="1" ref="CR11" ca="1">INDIRECT("'All expressed genes'!$A"&amp;MIN(IF('All expressed genes'!$G$3:$G$90=LARGE('All expressed genes'!$G$3:$G$90,CQ11),ROW('All expressed genes'!$A$3:$A$90),"")))</f>
        <v>#DIV/0!</v>
      </c>
      <c r="CS11" s="52" t="e">
        <f t="array" aca="1" ref="CS11" ca="1">INDIRECT("'All expressed genes'!$G"&amp;MIN(IF('All expressed genes'!$G$3:$G$90=LARGE('All expressed genes'!$G$3:$G$90,CQ11),ROW('All expressed genes'!$A$3:$A$90),"")))</f>
        <v>#DIV/0!</v>
      </c>
      <c r="CT11" s="52"/>
      <c r="CU11" s="52">
        <f t="shared" si="4"/>
        <v>80</v>
      </c>
      <c r="CV11" s="52" t="e">
        <f t="array" aca="1" ref="CV11" ca="1">INDIRECT("'All expressed genes'!$A"&amp;MIN(IF('All expressed genes'!$G$3:$G$90=LARGE('All expressed genes'!$G$3:$G$90,CU11),ROW('All expressed genes'!$A$3:$A$90),"")))</f>
        <v>#DIV/0!</v>
      </c>
      <c r="CW11" s="52" t="e">
        <f t="array" aca="1" ref="CW11" ca="1">INDIRECT("'All expressed genes'!$I"&amp;MIN(IF('All expressed genes'!$G$3:$G$90=LARGE('All expressed genes'!$G$3:$G$90,CU11),ROW('All expressed genes'!$A$3:$A$90),"")))</f>
        <v>#DIV/0!</v>
      </c>
      <c r="CX11" s="52" t="e">
        <f t="shared" ca="1" si="3"/>
        <v>#DIV/0!</v>
      </c>
    </row>
    <row r="12" spans="1:102" ht="12.75" customHeight="1" x14ac:dyDescent="0.2">
      <c r="A12" s="27" t="str">
        <f>'Test Sample Data'!A12</f>
        <v>SMUG1</v>
      </c>
      <c r="B12" s="28" t="s">
        <v>11</v>
      </c>
      <c r="C12" s="74" t="str">
        <f>IF(SUM('Test Sample Data'!C$3:C$98)&gt;10,IF(AND(ISNUMBER('Test Sample Data'!C12),'Test Sample Data'!C12&lt;35,'Test Sample Data'!C12&gt;0),'Test Sample Data'!C12-'Choose Housekeeping Genes'!D$25,35-'Choose Housekeeping Genes'!D$25),"")</f>
        <v/>
      </c>
      <c r="D12" s="74" t="str">
        <f>IF(SUM('Test Sample Data'!D$3:D$98)&gt;10,IF(AND(ISNUMBER('Test Sample Data'!D12),'Test Sample Data'!D12&lt;35,'Test Sample Data'!D12&gt;0),'Test Sample Data'!D12-'Choose Housekeeping Genes'!E$25,35-'Choose Housekeeping Genes'!E$25),"")</f>
        <v/>
      </c>
      <c r="E12" s="74" t="str">
        <f>IF(SUM('Test Sample Data'!E$3:E$98)&gt;10,IF(AND(ISNUMBER('Test Sample Data'!E12),'Test Sample Data'!E12&lt;35,'Test Sample Data'!E12&gt;0),'Test Sample Data'!E12-'Choose Housekeeping Genes'!F$25,35-'Choose Housekeeping Genes'!F$25),"")</f>
        <v/>
      </c>
      <c r="F12" s="74" t="str">
        <f>IF(SUM('Test Sample Data'!F$3:F$98)&gt;10,IF(AND(ISNUMBER('Test Sample Data'!F12),'Test Sample Data'!F12&lt;35,'Test Sample Data'!F12&gt;0),'Test Sample Data'!F12-'Choose Housekeeping Genes'!G$25,35-'Choose Housekeeping Genes'!G$25),"")</f>
        <v/>
      </c>
      <c r="G12" s="74" t="str">
        <f>IF(SUM('Test Sample Data'!G$3:G$98)&gt;10,IF(AND(ISNUMBER('Test Sample Data'!G12),'Test Sample Data'!G12&lt;35,'Test Sample Data'!G12&gt;0),'Test Sample Data'!G12-'Choose Housekeeping Genes'!H$25,35-'Choose Housekeeping Genes'!H$25),"")</f>
        <v/>
      </c>
      <c r="H12" s="74" t="str">
        <f>IF(SUM('Test Sample Data'!H$3:H$98)&gt;10,IF(AND(ISNUMBER('Test Sample Data'!H12),'Test Sample Data'!H12&lt;35,'Test Sample Data'!H12&gt;0),'Test Sample Data'!H12-'Choose Housekeeping Genes'!I$25,35-'Choose Housekeeping Genes'!I$25),"")</f>
        <v/>
      </c>
      <c r="I12" s="74" t="str">
        <f>IF(SUM('Test Sample Data'!I$3:I$98)&gt;10,IF(AND(ISNUMBER('Test Sample Data'!I12),'Test Sample Data'!I12&lt;35,'Test Sample Data'!I12&gt;0),'Test Sample Data'!I12-'Choose Housekeeping Genes'!J$25,35-'Choose Housekeeping Genes'!J$25),"")</f>
        <v/>
      </c>
      <c r="J12" s="74" t="str">
        <f>IF(SUM('Test Sample Data'!J$3:J$98)&gt;10,IF(AND(ISNUMBER('Test Sample Data'!J12),'Test Sample Data'!J12&lt;35,'Test Sample Data'!J12&gt;0),'Test Sample Data'!J12-'Choose Housekeeping Genes'!K$25,35-'Choose Housekeeping Genes'!K$25),"")</f>
        <v/>
      </c>
      <c r="K12" s="74" t="str">
        <f>IF(SUM('Test Sample Data'!K$3:K$98)&gt;10,IF(AND(ISNUMBER('Test Sample Data'!K12),'Test Sample Data'!K12&lt;35,'Test Sample Data'!K12&gt;0),'Test Sample Data'!K12-'Choose Housekeeping Genes'!L$25,35-'Choose Housekeeping Genes'!L$25),"")</f>
        <v/>
      </c>
      <c r="L12" s="74" t="str">
        <f>IF(SUM('Test Sample Data'!L$3:L$98)&gt;10,IF(AND(ISNUMBER('Test Sample Data'!L12),'Test Sample Data'!L12&lt;35,'Test Sample Data'!L12&gt;0),'Test Sample Data'!L12-'Choose Housekeeping Genes'!M$25,35-'Choose Housekeeping Genes'!M$25),"")</f>
        <v/>
      </c>
      <c r="M12" s="74" t="str">
        <f>IF(SUM('Test Sample Data'!M$3:M$98)&gt;10,IF(AND(ISNUMBER('Test Sample Data'!M12),'Test Sample Data'!M12&lt;35,'Test Sample Data'!M12&gt;0),'Test Sample Data'!M12-'Choose Housekeeping Genes'!N$25,35-'Choose Housekeeping Genes'!N$25),"")</f>
        <v/>
      </c>
      <c r="N12" s="74" t="str">
        <f>IF(SUM('Test Sample Data'!N$3:N$98)&gt;10,IF(AND(ISNUMBER('Test Sample Data'!N12),'Test Sample Data'!N12&lt;35,'Test Sample Data'!N12&gt;0),'Test Sample Data'!N12-'Choose Housekeeping Genes'!O$25,35-'Choose Housekeeping Genes'!O$25),"")</f>
        <v/>
      </c>
      <c r="O12" s="74" t="str">
        <f>IF(SUM('Test Sample Data'!O$3:O$98)&gt;10,IF(AND(ISNUMBER('Test Sample Data'!O12),'Test Sample Data'!O12&lt;35,'Test Sample Data'!O12&gt;0),'Test Sample Data'!O12-'Choose Housekeeping Genes'!P$25,35-'Choose Housekeeping Genes'!P$25),"")</f>
        <v/>
      </c>
      <c r="P12" s="74" t="str">
        <f>IF(SUM('Test Sample Data'!P$3:P$98)&gt;10,IF(AND(ISNUMBER('Test Sample Data'!P12),'Test Sample Data'!P12&lt;35,'Test Sample Data'!P12&gt;0),'Test Sample Data'!P12-'Choose Housekeeping Genes'!Q$25,35-'Choose Housekeeping Genes'!Q$25),"")</f>
        <v/>
      </c>
      <c r="Q12" s="74" t="str">
        <f>IF(SUM('Test Sample Data'!Q$3:Q$98)&gt;10,IF(AND(ISNUMBER('Test Sample Data'!Q12),'Test Sample Data'!Q12&lt;35,'Test Sample Data'!Q12&gt;0),'Test Sample Data'!Q12-'Choose Housekeeping Genes'!R$25,35-'Choose Housekeeping Genes'!R$25),"")</f>
        <v/>
      </c>
      <c r="R12" s="74" t="str">
        <f>IF(SUM('Test Sample Data'!R$3:R$98)&gt;10,IF(AND(ISNUMBER('Test Sample Data'!R12),'Test Sample Data'!R12&lt;35,'Test Sample Data'!R12&gt;0),'Test Sample Data'!R12-'Choose Housekeeping Genes'!S$25,35-'Choose Housekeeping Genes'!S$25),"")</f>
        <v/>
      </c>
      <c r="S12" s="74" t="str">
        <f>IF(SUM('Test Sample Data'!S$3:S$98)&gt;10,IF(AND(ISNUMBER('Test Sample Data'!S12),'Test Sample Data'!S12&lt;35,'Test Sample Data'!S12&gt;0),'Test Sample Data'!S12-'Choose Housekeeping Genes'!T$25,35-'Choose Housekeeping Genes'!T$25),"")</f>
        <v/>
      </c>
      <c r="T12" s="74" t="str">
        <f>IF(SUM('Test Sample Data'!T$3:T$98)&gt;10,IF(AND(ISNUMBER('Test Sample Data'!T12),'Test Sample Data'!T12&lt;35,'Test Sample Data'!T12&gt;0),'Test Sample Data'!T12-'Choose Housekeeping Genes'!U$25,35-'Choose Housekeeping Genes'!U$25),"")</f>
        <v/>
      </c>
      <c r="U12" s="74" t="str">
        <f>IF(SUM('Test Sample Data'!U$3:U$98)&gt;10,IF(AND(ISNUMBER('Test Sample Data'!U12),'Test Sample Data'!U12&lt;35,'Test Sample Data'!U12&gt;0),'Test Sample Data'!U12-'Choose Housekeeping Genes'!V$25,35-'Choose Housekeeping Genes'!V$25),"")</f>
        <v/>
      </c>
      <c r="V12" s="74" t="str">
        <f>IF(SUM('Test Sample Data'!V$3:V$98)&gt;10,IF(AND(ISNUMBER('Test Sample Data'!V12),'Test Sample Data'!V12&lt;35,'Test Sample Data'!V12&gt;0),'Test Sample Data'!V12-'Choose Housekeeping Genes'!W$25,35-'Choose Housekeeping Genes'!W$25),"")</f>
        <v/>
      </c>
      <c r="W12" s="138" t="str">
        <f>'Control Sample Data'!A12</f>
        <v>SMUG1</v>
      </c>
      <c r="X12" s="139" t="s">
        <v>11</v>
      </c>
      <c r="Y12" s="74" t="str">
        <f>IF(SUM('Control Sample Data'!C$3:C$98)&gt;10,IF(AND(ISNUMBER('Control Sample Data'!C12),'Control Sample Data'!C12&lt;35,'Control Sample Data'!C12&gt;0),'Control Sample Data'!C12-'Choose Housekeeping Genes'!AA$25,35-'Choose Housekeeping Genes'!AA$25),"")</f>
        <v/>
      </c>
      <c r="Z12" s="74" t="str">
        <f>IF(SUM('Control Sample Data'!D$3:D$98)&gt;10,IF(AND(ISNUMBER('Control Sample Data'!D12),'Control Sample Data'!D12&lt;35,'Control Sample Data'!D12&gt;0),'Control Sample Data'!D12-'Choose Housekeeping Genes'!AB$25,35-'Choose Housekeeping Genes'!AB$25),"")</f>
        <v/>
      </c>
      <c r="AA12" s="74" t="str">
        <f>IF(SUM('Control Sample Data'!E$3:E$98)&gt;10,IF(AND(ISNUMBER('Control Sample Data'!E12),'Control Sample Data'!E12&lt;35,'Control Sample Data'!E12&gt;0),'Control Sample Data'!E12-'Choose Housekeeping Genes'!AC$25,35-'Choose Housekeeping Genes'!AC$25),"")</f>
        <v/>
      </c>
      <c r="AB12" s="74" t="str">
        <f>IF(SUM('Control Sample Data'!F$3:F$98)&gt;10,IF(AND(ISNUMBER('Control Sample Data'!F12),'Control Sample Data'!F12&lt;35,'Control Sample Data'!F12&gt;0),'Control Sample Data'!F12-'Choose Housekeeping Genes'!AD$25,35-'Choose Housekeeping Genes'!AD$25),"")</f>
        <v/>
      </c>
      <c r="AC12" s="74" t="str">
        <f>IF(SUM('Control Sample Data'!G$3:G$98)&gt;10,IF(AND(ISNUMBER('Control Sample Data'!G12),'Control Sample Data'!G12&lt;35,'Control Sample Data'!G12&gt;0),'Control Sample Data'!G12-'Choose Housekeeping Genes'!AE$25,35-'Choose Housekeeping Genes'!AE$25),"")</f>
        <v/>
      </c>
      <c r="AD12" s="74" t="str">
        <f>IF(SUM('Control Sample Data'!H$3:H$98)&gt;10,IF(AND(ISNUMBER('Control Sample Data'!H12),'Control Sample Data'!H12&lt;35,'Control Sample Data'!H12&gt;0),'Control Sample Data'!H12-'Choose Housekeeping Genes'!AF$25,35-'Choose Housekeeping Genes'!AF$25),"")</f>
        <v/>
      </c>
      <c r="AE12" s="74" t="str">
        <f>IF(SUM('Control Sample Data'!I$3:I$98)&gt;10,IF(AND(ISNUMBER('Control Sample Data'!I12),'Control Sample Data'!I12&lt;35,'Control Sample Data'!I12&gt;0),'Control Sample Data'!I12-'Choose Housekeeping Genes'!AG$25,35-'Choose Housekeeping Genes'!AG$25),"")</f>
        <v/>
      </c>
      <c r="AF12" s="74" t="str">
        <f>IF(SUM('Control Sample Data'!J$3:J$98)&gt;10,IF(AND(ISNUMBER('Control Sample Data'!J12),'Control Sample Data'!J12&lt;35,'Control Sample Data'!J12&gt;0),'Control Sample Data'!J12-'Choose Housekeeping Genes'!AH$25,35-'Choose Housekeeping Genes'!AH$25),"")</f>
        <v/>
      </c>
      <c r="AG12" s="74" t="str">
        <f>IF(SUM('Control Sample Data'!K$3:K$98)&gt;10,IF(AND(ISNUMBER('Control Sample Data'!K12),'Control Sample Data'!K12&lt;35,'Control Sample Data'!K12&gt;0),'Control Sample Data'!K12-'Choose Housekeeping Genes'!AI$25,35-'Choose Housekeeping Genes'!AI$25),"")</f>
        <v/>
      </c>
      <c r="AH12" s="74" t="str">
        <f>IF(SUM('Control Sample Data'!L$3:L$98)&gt;10,IF(AND(ISNUMBER('Control Sample Data'!L12),'Control Sample Data'!L12&lt;35,'Control Sample Data'!L12&gt;0),'Control Sample Data'!L12-'Choose Housekeeping Genes'!AJ$25,35-'Choose Housekeeping Genes'!AJ$25),"")</f>
        <v/>
      </c>
      <c r="AI12" s="74" t="str">
        <f>IF(SUM('Control Sample Data'!M$3:M$98)&gt;10,IF(AND(ISNUMBER('Control Sample Data'!M12),'Control Sample Data'!M12&lt;35,'Control Sample Data'!M12&gt;0),'Control Sample Data'!M12-'Choose Housekeeping Genes'!AK$25,35-'Choose Housekeeping Genes'!AK$25),"")</f>
        <v/>
      </c>
      <c r="AJ12" s="74" t="str">
        <f>IF(SUM('Control Sample Data'!N$3:N$98)&gt;10,IF(AND(ISNUMBER('Control Sample Data'!N12),'Control Sample Data'!N12&lt;35,'Control Sample Data'!N12&gt;0),'Control Sample Data'!N12-'Choose Housekeeping Genes'!AL$25,35-'Choose Housekeeping Genes'!AL$25),"")</f>
        <v/>
      </c>
      <c r="AK12" s="74" t="str">
        <f>IF(SUM('Control Sample Data'!O$3:O$98)&gt;10,IF(AND(ISNUMBER('Control Sample Data'!O12),'Control Sample Data'!O12&lt;35,'Control Sample Data'!O12&gt;0),'Control Sample Data'!O12-'Choose Housekeeping Genes'!AM$25,35-'Choose Housekeeping Genes'!AM$25),"")</f>
        <v/>
      </c>
      <c r="AL12" s="74" t="str">
        <f>IF(SUM('Control Sample Data'!P$3:P$98)&gt;10,IF(AND(ISNUMBER('Control Sample Data'!P12),'Control Sample Data'!P12&lt;35,'Control Sample Data'!P12&gt;0),'Control Sample Data'!P12-'Choose Housekeeping Genes'!AN$25,35-'Choose Housekeeping Genes'!AN$25),"")</f>
        <v/>
      </c>
      <c r="AM12" s="74" t="str">
        <f>IF(SUM('Control Sample Data'!Q$3:Q$98)&gt;10,IF(AND(ISNUMBER('Control Sample Data'!Q12),'Control Sample Data'!Q12&lt;35,'Control Sample Data'!Q12&gt;0),'Control Sample Data'!Q12-'Choose Housekeeping Genes'!AO$25,35-'Choose Housekeeping Genes'!AO$25),"")</f>
        <v/>
      </c>
      <c r="AN12" s="74" t="str">
        <f>IF(SUM('Control Sample Data'!R$3:R$98)&gt;10,IF(AND(ISNUMBER('Control Sample Data'!R12),'Control Sample Data'!R12&lt;35,'Control Sample Data'!R12&gt;0),'Control Sample Data'!R12-'Choose Housekeeping Genes'!AP$25,35-'Choose Housekeeping Genes'!AP$25),"")</f>
        <v/>
      </c>
      <c r="AO12" s="74" t="str">
        <f>IF(SUM('Control Sample Data'!S$3:S$98)&gt;10,IF(AND(ISNUMBER('Control Sample Data'!S12),'Control Sample Data'!S12&lt;35,'Control Sample Data'!S12&gt;0),'Control Sample Data'!S12-'Choose Housekeeping Genes'!AQ$25,35-'Choose Housekeeping Genes'!AQ$25),"")</f>
        <v/>
      </c>
      <c r="AP12" s="74" t="str">
        <f>IF(SUM('Control Sample Data'!T$3:T$98)&gt;10,IF(AND(ISNUMBER('Control Sample Data'!T12),'Control Sample Data'!T12&lt;35,'Control Sample Data'!T12&gt;0),'Control Sample Data'!T12-'Choose Housekeeping Genes'!AR$25,35-'Choose Housekeeping Genes'!AR$25),"")</f>
        <v/>
      </c>
      <c r="AQ12" s="74" t="str">
        <f>IF(SUM('Control Sample Data'!U$3:U$98)&gt;10,IF(AND(ISNUMBER('Control Sample Data'!U12),'Control Sample Data'!U12&lt;35,'Control Sample Data'!U12&gt;0),'Control Sample Data'!U12-'Choose Housekeeping Genes'!AS$25,35-'Choose Housekeeping Genes'!AS$25),"")</f>
        <v/>
      </c>
      <c r="AR12" s="74" t="str">
        <f>IF(SUM('Control Sample Data'!V$3:V$98)&gt;10,IF(AND(ISNUMBER('Control Sample Data'!V12),'Control Sample Data'!V12&lt;35,'Control Sample Data'!V12&gt;0),'Control Sample Data'!V12-'Choose Housekeeping Genes'!AT$25,35-'Choose Housekeeping Genes'!AT$25),"")</f>
        <v/>
      </c>
      <c r="AS12" s="29" t="str">
        <f>'Control Sample Data'!A12</f>
        <v>SMUG1</v>
      </c>
      <c r="AT12" s="28" t="s">
        <v>11</v>
      </c>
      <c r="AU12" s="74" t="str">
        <f ca="1">IF(ISNUMBER(C12-'Choose Housekeeping Genes'!D$15),C12-'Choose Housekeeping Genes'!D$15,"")</f>
        <v/>
      </c>
      <c r="AV12" s="74" t="str">
        <f ca="1">IF(ISNUMBER(D12-'Choose Housekeeping Genes'!E$15),D12-'Choose Housekeeping Genes'!E$15,"")</f>
        <v/>
      </c>
      <c r="AW12" s="74" t="str">
        <f ca="1">IF(ISNUMBER(E12-'Choose Housekeeping Genes'!F$15),E12-'Choose Housekeeping Genes'!F$15,"")</f>
        <v/>
      </c>
      <c r="AX12" s="74" t="str">
        <f ca="1">IF(ISNUMBER(F12-'Choose Housekeeping Genes'!G$15),F12-'Choose Housekeeping Genes'!G$15,"")</f>
        <v/>
      </c>
      <c r="AY12" s="74" t="str">
        <f ca="1">IF(ISNUMBER(G12-'Choose Housekeeping Genes'!H$15),G12-'Choose Housekeeping Genes'!H$15,"")</f>
        <v/>
      </c>
      <c r="AZ12" s="74" t="str">
        <f ca="1">IF(ISNUMBER(H12-'Choose Housekeeping Genes'!I$15),H12-'Choose Housekeeping Genes'!I$15,"")</f>
        <v/>
      </c>
      <c r="BA12" s="74" t="str">
        <f ca="1">IF(ISNUMBER(I12-'Choose Housekeeping Genes'!J$15),I12-'Choose Housekeeping Genes'!J$15,"")</f>
        <v/>
      </c>
      <c r="BB12" s="74" t="str">
        <f ca="1">IF(ISNUMBER(J12-'Choose Housekeeping Genes'!K$15),J12-'Choose Housekeeping Genes'!K$15,"")</f>
        <v/>
      </c>
      <c r="BC12" s="74" t="str">
        <f ca="1">IF(ISNUMBER(K12-'Choose Housekeeping Genes'!L$15),K12-'Choose Housekeeping Genes'!L$15,"")</f>
        <v/>
      </c>
      <c r="BD12" s="74" t="str">
        <f ca="1">IF(ISNUMBER(L12-'Choose Housekeeping Genes'!M$15),L12-'Choose Housekeeping Genes'!M$15,"")</f>
        <v/>
      </c>
      <c r="BE12" s="74" t="str">
        <f ca="1">IF(ISNUMBER(M12-'Choose Housekeeping Genes'!N$15),M12-'Choose Housekeeping Genes'!N$15,"")</f>
        <v/>
      </c>
      <c r="BF12" s="74" t="str">
        <f ca="1">IF(ISNUMBER(N12-'Choose Housekeeping Genes'!O$15),N12-'Choose Housekeeping Genes'!O$15,"")</f>
        <v/>
      </c>
      <c r="BG12" s="74" t="str">
        <f ca="1">IF(ISNUMBER(O12-'Choose Housekeeping Genes'!P$15),O12-'Choose Housekeeping Genes'!P$15,"")</f>
        <v/>
      </c>
      <c r="BH12" s="74" t="str">
        <f ca="1">IF(ISNUMBER(P12-'Choose Housekeeping Genes'!Q$15),P12-'Choose Housekeeping Genes'!Q$15,"")</f>
        <v/>
      </c>
      <c r="BI12" s="74" t="str">
        <f ca="1">IF(ISNUMBER(Q12-'Choose Housekeeping Genes'!R$15),Q12-'Choose Housekeeping Genes'!R$15,"")</f>
        <v/>
      </c>
      <c r="BJ12" s="74" t="str">
        <f ca="1">IF(ISNUMBER(R12-'Choose Housekeeping Genes'!S$15),R12-'Choose Housekeeping Genes'!S$15,"")</f>
        <v/>
      </c>
      <c r="BK12" s="74" t="str">
        <f ca="1">IF(ISNUMBER(S12-'Choose Housekeeping Genes'!T$15),S12-'Choose Housekeeping Genes'!T$15,"")</f>
        <v/>
      </c>
      <c r="BL12" s="74" t="str">
        <f ca="1">IF(ISNUMBER(T12-'Choose Housekeeping Genes'!U$15),T12-'Choose Housekeeping Genes'!U$15,"")</f>
        <v/>
      </c>
      <c r="BM12" s="74" t="str">
        <f ca="1">IF(ISNUMBER(U12-'Choose Housekeeping Genes'!V$15),U12-'Choose Housekeeping Genes'!V$15,"")</f>
        <v/>
      </c>
      <c r="BN12" s="74" t="str">
        <f ca="1">IF(ISNUMBER(V12-'Choose Housekeeping Genes'!W$15),V12-'Choose Housekeeping Genes'!W$15,"")</f>
        <v/>
      </c>
      <c r="BO12" s="140" t="str">
        <f t="shared" si="0"/>
        <v>SMUG1</v>
      </c>
      <c r="BP12" s="139" t="s">
        <v>11</v>
      </c>
      <c r="BQ12" s="74" t="str">
        <f ca="1">IF(ISNUMBER(Y12-'Choose Housekeeping Genes'!AA$15),Y12-'Choose Housekeeping Genes'!AA$15,"")</f>
        <v/>
      </c>
      <c r="BR12" s="74" t="str">
        <f ca="1">IF(ISNUMBER(Z12-'Choose Housekeeping Genes'!AB$15),Z12-'Choose Housekeeping Genes'!AB$15,"")</f>
        <v/>
      </c>
      <c r="BS12" s="74" t="str">
        <f ca="1">IF(ISNUMBER(AA12-'Choose Housekeeping Genes'!AC$15),AA12-'Choose Housekeeping Genes'!AC$15,"")</f>
        <v/>
      </c>
      <c r="BT12" s="74" t="str">
        <f ca="1">IF(ISNUMBER(AB12-'Choose Housekeeping Genes'!AD$15),AB12-'Choose Housekeeping Genes'!AD$15,"")</f>
        <v/>
      </c>
      <c r="BU12" s="74" t="str">
        <f ca="1">IF(ISNUMBER(AC12-'Choose Housekeeping Genes'!AE$15),AC12-'Choose Housekeeping Genes'!AE$15,"")</f>
        <v/>
      </c>
      <c r="BV12" s="74" t="str">
        <f ca="1">IF(ISNUMBER(AD12-'Choose Housekeeping Genes'!AF$15),AD12-'Choose Housekeeping Genes'!AF$15,"")</f>
        <v/>
      </c>
      <c r="BW12" s="74" t="str">
        <f ca="1">IF(ISNUMBER(AE12-'Choose Housekeeping Genes'!AG$15),AE12-'Choose Housekeeping Genes'!AG$15,"")</f>
        <v/>
      </c>
      <c r="BX12" s="74" t="str">
        <f ca="1">IF(ISNUMBER(AF12-'Choose Housekeeping Genes'!AH$15),AF12-'Choose Housekeeping Genes'!AH$15,"")</f>
        <v/>
      </c>
      <c r="BY12" s="74" t="str">
        <f ca="1">IF(ISNUMBER(AG12-'Choose Housekeeping Genes'!AI$15),AG12-'Choose Housekeeping Genes'!AI$15,"")</f>
        <v/>
      </c>
      <c r="BZ12" s="74" t="str">
        <f ca="1">IF(ISNUMBER(AH12-'Choose Housekeeping Genes'!AJ$15),AH12-'Choose Housekeeping Genes'!AJ$15,"")</f>
        <v/>
      </c>
      <c r="CA12" s="74" t="str">
        <f ca="1">IF(ISNUMBER(AI12-'Choose Housekeeping Genes'!AK$15),AI12-'Choose Housekeeping Genes'!AK$15,"")</f>
        <v/>
      </c>
      <c r="CB12" s="74" t="str">
        <f ca="1">IF(ISNUMBER(AJ12-'Choose Housekeeping Genes'!AL$15),AJ12-'Choose Housekeeping Genes'!AL$15,"")</f>
        <v/>
      </c>
      <c r="CC12" s="74" t="str">
        <f ca="1">IF(ISNUMBER(AK12-'Choose Housekeeping Genes'!AM$15),AK12-'Choose Housekeeping Genes'!AM$15,"")</f>
        <v/>
      </c>
      <c r="CD12" s="74" t="str">
        <f ca="1">IF(ISNUMBER(AL12-'Choose Housekeeping Genes'!AN$15),AL12-'Choose Housekeeping Genes'!AN$15,"")</f>
        <v/>
      </c>
      <c r="CE12" s="74" t="str">
        <f ca="1">IF(ISNUMBER(AM12-'Choose Housekeeping Genes'!AO$15),AM12-'Choose Housekeeping Genes'!AO$15,"")</f>
        <v/>
      </c>
      <c r="CF12" s="74" t="str">
        <f ca="1">IF(ISNUMBER(AN12-'Choose Housekeeping Genes'!AP$15),AN12-'Choose Housekeeping Genes'!AP$15,"")</f>
        <v/>
      </c>
      <c r="CG12" s="74" t="str">
        <f ca="1">IF(ISNUMBER(AO12-'Choose Housekeeping Genes'!AQ$15),AO12-'Choose Housekeeping Genes'!AQ$15,"")</f>
        <v/>
      </c>
      <c r="CH12" s="74" t="str">
        <f ca="1">IF(ISNUMBER(AP12-'Choose Housekeeping Genes'!AR$15),AP12-'Choose Housekeeping Genes'!AR$15,"")</f>
        <v/>
      </c>
      <c r="CI12" s="74" t="str">
        <f ca="1">IF(ISNUMBER(AQ12-'Choose Housekeeping Genes'!AS$15),AQ12-'Choose Housekeeping Genes'!AS$15,"")</f>
        <v/>
      </c>
      <c r="CJ12" s="74" t="str">
        <f ca="1">IF(ISNUMBER(AR12-'Choose Housekeeping Genes'!AT$15),AR12-'Choose Housekeeping Genes'!AT$15,"")</f>
        <v/>
      </c>
      <c r="CK12" s="22" t="e">
        <f t="shared" ca="1" si="1"/>
        <v>#DIV/0!</v>
      </c>
      <c r="CL12" s="111" t="e">
        <f t="shared" ca="1" si="2"/>
        <v>#DIV/0!</v>
      </c>
      <c r="CQ12" s="3">
        <v>10</v>
      </c>
      <c r="CR12" s="52" t="e">
        <f t="array" aca="1" ref="CR12" ca="1">INDIRECT("'All expressed genes'!$A"&amp;MIN(IF('All expressed genes'!$G$3:$G$90=LARGE('All expressed genes'!$G$3:$G$90,CQ12),ROW('All expressed genes'!$A$3:$A$90),"")))</f>
        <v>#DIV/0!</v>
      </c>
      <c r="CS12" s="52" t="e">
        <f t="array" aca="1" ref="CS12" ca="1">INDIRECT("'All expressed genes'!$G"&amp;MIN(IF('All expressed genes'!$G$3:$G$90=LARGE('All expressed genes'!$G$3:$G$90,CQ12),ROW('All expressed genes'!$A$3:$A$90),"")))</f>
        <v>#DIV/0!</v>
      </c>
      <c r="CT12" s="52"/>
      <c r="CU12" s="52">
        <f t="shared" si="4"/>
        <v>79</v>
      </c>
      <c r="CV12" s="52" t="e">
        <f t="array" aca="1" ref="CV12" ca="1">INDIRECT("'All expressed genes'!$A"&amp;MIN(IF('All expressed genes'!$G$3:$G$90=LARGE('All expressed genes'!$G$3:$G$90,CU12),ROW('All expressed genes'!$A$3:$A$90),"")))</f>
        <v>#DIV/0!</v>
      </c>
      <c r="CW12" s="52" t="e">
        <f t="array" aca="1" ref="CW12" ca="1">INDIRECT("'All expressed genes'!$I"&amp;MIN(IF('All expressed genes'!$G$3:$G$90=LARGE('All expressed genes'!$G$3:$G$90,CU12),ROW('All expressed genes'!$A$3:$A$90),"")))</f>
        <v>#DIV/0!</v>
      </c>
      <c r="CX12" s="52" t="e">
        <f t="shared" ca="1" si="3"/>
        <v>#DIV/0!</v>
      </c>
    </row>
    <row r="13" spans="1:102" ht="12.75" customHeight="1" x14ac:dyDescent="0.2">
      <c r="A13" s="27" t="str">
        <f>'Test Sample Data'!A13</f>
        <v>CHTOP</v>
      </c>
      <c r="B13" s="28" t="s">
        <v>12</v>
      </c>
      <c r="C13" s="74" t="str">
        <f>IF(SUM('Test Sample Data'!C$3:C$98)&gt;10,IF(AND(ISNUMBER('Test Sample Data'!C13),'Test Sample Data'!C13&lt;35,'Test Sample Data'!C13&gt;0),'Test Sample Data'!C13-'Choose Housekeeping Genes'!D$25,35-'Choose Housekeeping Genes'!D$25),"")</f>
        <v/>
      </c>
      <c r="D13" s="74" t="str">
        <f>IF(SUM('Test Sample Data'!D$3:D$98)&gt;10,IF(AND(ISNUMBER('Test Sample Data'!D13),'Test Sample Data'!D13&lt;35,'Test Sample Data'!D13&gt;0),'Test Sample Data'!D13-'Choose Housekeeping Genes'!E$25,35-'Choose Housekeeping Genes'!E$25),"")</f>
        <v/>
      </c>
      <c r="E13" s="74" t="str">
        <f>IF(SUM('Test Sample Data'!E$3:E$98)&gt;10,IF(AND(ISNUMBER('Test Sample Data'!E13),'Test Sample Data'!E13&lt;35,'Test Sample Data'!E13&gt;0),'Test Sample Data'!E13-'Choose Housekeeping Genes'!F$25,35-'Choose Housekeeping Genes'!F$25),"")</f>
        <v/>
      </c>
      <c r="F13" s="74" t="str">
        <f>IF(SUM('Test Sample Data'!F$3:F$98)&gt;10,IF(AND(ISNUMBER('Test Sample Data'!F13),'Test Sample Data'!F13&lt;35,'Test Sample Data'!F13&gt;0),'Test Sample Data'!F13-'Choose Housekeeping Genes'!G$25,35-'Choose Housekeeping Genes'!G$25),"")</f>
        <v/>
      </c>
      <c r="G13" s="74" t="str">
        <f>IF(SUM('Test Sample Data'!G$3:G$98)&gt;10,IF(AND(ISNUMBER('Test Sample Data'!G13),'Test Sample Data'!G13&lt;35,'Test Sample Data'!G13&gt;0),'Test Sample Data'!G13-'Choose Housekeeping Genes'!H$25,35-'Choose Housekeeping Genes'!H$25),"")</f>
        <v/>
      </c>
      <c r="H13" s="74" t="str">
        <f>IF(SUM('Test Sample Data'!H$3:H$98)&gt;10,IF(AND(ISNUMBER('Test Sample Data'!H13),'Test Sample Data'!H13&lt;35,'Test Sample Data'!H13&gt;0),'Test Sample Data'!H13-'Choose Housekeeping Genes'!I$25,35-'Choose Housekeeping Genes'!I$25),"")</f>
        <v/>
      </c>
      <c r="I13" s="74" t="str">
        <f>IF(SUM('Test Sample Data'!I$3:I$98)&gt;10,IF(AND(ISNUMBER('Test Sample Data'!I13),'Test Sample Data'!I13&lt;35,'Test Sample Data'!I13&gt;0),'Test Sample Data'!I13-'Choose Housekeeping Genes'!J$25,35-'Choose Housekeeping Genes'!J$25),"")</f>
        <v/>
      </c>
      <c r="J13" s="74" t="str">
        <f>IF(SUM('Test Sample Data'!J$3:J$98)&gt;10,IF(AND(ISNUMBER('Test Sample Data'!J13),'Test Sample Data'!J13&lt;35,'Test Sample Data'!J13&gt;0),'Test Sample Data'!J13-'Choose Housekeeping Genes'!K$25,35-'Choose Housekeeping Genes'!K$25),"")</f>
        <v/>
      </c>
      <c r="K13" s="74" t="str">
        <f>IF(SUM('Test Sample Data'!K$3:K$98)&gt;10,IF(AND(ISNUMBER('Test Sample Data'!K13),'Test Sample Data'!K13&lt;35,'Test Sample Data'!K13&gt;0),'Test Sample Data'!K13-'Choose Housekeeping Genes'!L$25,35-'Choose Housekeeping Genes'!L$25),"")</f>
        <v/>
      </c>
      <c r="L13" s="74" t="str">
        <f>IF(SUM('Test Sample Data'!L$3:L$98)&gt;10,IF(AND(ISNUMBER('Test Sample Data'!L13),'Test Sample Data'!L13&lt;35,'Test Sample Data'!L13&gt;0),'Test Sample Data'!L13-'Choose Housekeeping Genes'!M$25,35-'Choose Housekeeping Genes'!M$25),"")</f>
        <v/>
      </c>
      <c r="M13" s="74" t="str">
        <f>IF(SUM('Test Sample Data'!M$3:M$98)&gt;10,IF(AND(ISNUMBER('Test Sample Data'!M13),'Test Sample Data'!M13&lt;35,'Test Sample Data'!M13&gt;0),'Test Sample Data'!M13-'Choose Housekeeping Genes'!N$25,35-'Choose Housekeeping Genes'!N$25),"")</f>
        <v/>
      </c>
      <c r="N13" s="74" t="str">
        <f>IF(SUM('Test Sample Data'!N$3:N$98)&gt;10,IF(AND(ISNUMBER('Test Sample Data'!N13),'Test Sample Data'!N13&lt;35,'Test Sample Data'!N13&gt;0),'Test Sample Data'!N13-'Choose Housekeeping Genes'!O$25,35-'Choose Housekeeping Genes'!O$25),"")</f>
        <v/>
      </c>
      <c r="O13" s="74" t="str">
        <f>IF(SUM('Test Sample Data'!O$3:O$98)&gt;10,IF(AND(ISNUMBER('Test Sample Data'!O13),'Test Sample Data'!O13&lt;35,'Test Sample Data'!O13&gt;0),'Test Sample Data'!O13-'Choose Housekeeping Genes'!P$25,35-'Choose Housekeeping Genes'!P$25),"")</f>
        <v/>
      </c>
      <c r="P13" s="74" t="str">
        <f>IF(SUM('Test Sample Data'!P$3:P$98)&gt;10,IF(AND(ISNUMBER('Test Sample Data'!P13),'Test Sample Data'!P13&lt;35,'Test Sample Data'!P13&gt;0),'Test Sample Data'!P13-'Choose Housekeeping Genes'!Q$25,35-'Choose Housekeeping Genes'!Q$25),"")</f>
        <v/>
      </c>
      <c r="Q13" s="74" t="str">
        <f>IF(SUM('Test Sample Data'!Q$3:Q$98)&gt;10,IF(AND(ISNUMBER('Test Sample Data'!Q13),'Test Sample Data'!Q13&lt;35,'Test Sample Data'!Q13&gt;0),'Test Sample Data'!Q13-'Choose Housekeeping Genes'!R$25,35-'Choose Housekeeping Genes'!R$25),"")</f>
        <v/>
      </c>
      <c r="R13" s="74" t="str">
        <f>IF(SUM('Test Sample Data'!R$3:R$98)&gt;10,IF(AND(ISNUMBER('Test Sample Data'!R13),'Test Sample Data'!R13&lt;35,'Test Sample Data'!R13&gt;0),'Test Sample Data'!R13-'Choose Housekeeping Genes'!S$25,35-'Choose Housekeeping Genes'!S$25),"")</f>
        <v/>
      </c>
      <c r="S13" s="74" t="str">
        <f>IF(SUM('Test Sample Data'!S$3:S$98)&gt;10,IF(AND(ISNUMBER('Test Sample Data'!S13),'Test Sample Data'!S13&lt;35,'Test Sample Data'!S13&gt;0),'Test Sample Data'!S13-'Choose Housekeeping Genes'!T$25,35-'Choose Housekeeping Genes'!T$25),"")</f>
        <v/>
      </c>
      <c r="T13" s="74" t="str">
        <f>IF(SUM('Test Sample Data'!T$3:T$98)&gt;10,IF(AND(ISNUMBER('Test Sample Data'!T13),'Test Sample Data'!T13&lt;35,'Test Sample Data'!T13&gt;0),'Test Sample Data'!T13-'Choose Housekeeping Genes'!U$25,35-'Choose Housekeeping Genes'!U$25),"")</f>
        <v/>
      </c>
      <c r="U13" s="74" t="str">
        <f>IF(SUM('Test Sample Data'!U$3:U$98)&gt;10,IF(AND(ISNUMBER('Test Sample Data'!U13),'Test Sample Data'!U13&lt;35,'Test Sample Data'!U13&gt;0),'Test Sample Data'!U13-'Choose Housekeeping Genes'!V$25,35-'Choose Housekeeping Genes'!V$25),"")</f>
        <v/>
      </c>
      <c r="V13" s="74" t="str">
        <f>IF(SUM('Test Sample Data'!V$3:V$98)&gt;10,IF(AND(ISNUMBER('Test Sample Data'!V13),'Test Sample Data'!V13&lt;35,'Test Sample Data'!V13&gt;0),'Test Sample Data'!V13-'Choose Housekeeping Genes'!W$25,35-'Choose Housekeeping Genes'!W$25),"")</f>
        <v/>
      </c>
      <c r="W13" s="138" t="str">
        <f>'Control Sample Data'!A13</f>
        <v>CHTOP</v>
      </c>
      <c r="X13" s="139" t="s">
        <v>12</v>
      </c>
      <c r="Y13" s="74" t="str">
        <f>IF(SUM('Control Sample Data'!C$3:C$98)&gt;10,IF(AND(ISNUMBER('Control Sample Data'!C13),'Control Sample Data'!C13&lt;35,'Control Sample Data'!C13&gt;0),'Control Sample Data'!C13-'Choose Housekeeping Genes'!AA$25,35-'Choose Housekeeping Genes'!AA$25),"")</f>
        <v/>
      </c>
      <c r="Z13" s="74" t="str">
        <f>IF(SUM('Control Sample Data'!D$3:D$98)&gt;10,IF(AND(ISNUMBER('Control Sample Data'!D13),'Control Sample Data'!D13&lt;35,'Control Sample Data'!D13&gt;0),'Control Sample Data'!D13-'Choose Housekeeping Genes'!AB$25,35-'Choose Housekeeping Genes'!AB$25),"")</f>
        <v/>
      </c>
      <c r="AA13" s="74" t="str">
        <f>IF(SUM('Control Sample Data'!E$3:E$98)&gt;10,IF(AND(ISNUMBER('Control Sample Data'!E13),'Control Sample Data'!E13&lt;35,'Control Sample Data'!E13&gt;0),'Control Sample Data'!E13-'Choose Housekeeping Genes'!AC$25,35-'Choose Housekeeping Genes'!AC$25),"")</f>
        <v/>
      </c>
      <c r="AB13" s="74" t="str">
        <f>IF(SUM('Control Sample Data'!F$3:F$98)&gt;10,IF(AND(ISNUMBER('Control Sample Data'!F13),'Control Sample Data'!F13&lt;35,'Control Sample Data'!F13&gt;0),'Control Sample Data'!F13-'Choose Housekeeping Genes'!AD$25,35-'Choose Housekeeping Genes'!AD$25),"")</f>
        <v/>
      </c>
      <c r="AC13" s="74" t="str">
        <f>IF(SUM('Control Sample Data'!G$3:G$98)&gt;10,IF(AND(ISNUMBER('Control Sample Data'!G13),'Control Sample Data'!G13&lt;35,'Control Sample Data'!G13&gt;0),'Control Sample Data'!G13-'Choose Housekeeping Genes'!AE$25,35-'Choose Housekeeping Genes'!AE$25),"")</f>
        <v/>
      </c>
      <c r="AD13" s="74" t="str">
        <f>IF(SUM('Control Sample Data'!H$3:H$98)&gt;10,IF(AND(ISNUMBER('Control Sample Data'!H13),'Control Sample Data'!H13&lt;35,'Control Sample Data'!H13&gt;0),'Control Sample Data'!H13-'Choose Housekeeping Genes'!AF$25,35-'Choose Housekeeping Genes'!AF$25),"")</f>
        <v/>
      </c>
      <c r="AE13" s="74" t="str">
        <f>IF(SUM('Control Sample Data'!I$3:I$98)&gt;10,IF(AND(ISNUMBER('Control Sample Data'!I13),'Control Sample Data'!I13&lt;35,'Control Sample Data'!I13&gt;0),'Control Sample Data'!I13-'Choose Housekeeping Genes'!AG$25,35-'Choose Housekeeping Genes'!AG$25),"")</f>
        <v/>
      </c>
      <c r="AF13" s="74" t="str">
        <f>IF(SUM('Control Sample Data'!J$3:J$98)&gt;10,IF(AND(ISNUMBER('Control Sample Data'!J13),'Control Sample Data'!J13&lt;35,'Control Sample Data'!J13&gt;0),'Control Sample Data'!J13-'Choose Housekeeping Genes'!AH$25,35-'Choose Housekeeping Genes'!AH$25),"")</f>
        <v/>
      </c>
      <c r="AG13" s="74" t="str">
        <f>IF(SUM('Control Sample Data'!K$3:K$98)&gt;10,IF(AND(ISNUMBER('Control Sample Data'!K13),'Control Sample Data'!K13&lt;35,'Control Sample Data'!K13&gt;0),'Control Sample Data'!K13-'Choose Housekeeping Genes'!AI$25,35-'Choose Housekeeping Genes'!AI$25),"")</f>
        <v/>
      </c>
      <c r="AH13" s="74" t="str">
        <f>IF(SUM('Control Sample Data'!L$3:L$98)&gt;10,IF(AND(ISNUMBER('Control Sample Data'!L13),'Control Sample Data'!L13&lt;35,'Control Sample Data'!L13&gt;0),'Control Sample Data'!L13-'Choose Housekeeping Genes'!AJ$25,35-'Choose Housekeeping Genes'!AJ$25),"")</f>
        <v/>
      </c>
      <c r="AI13" s="74" t="str">
        <f>IF(SUM('Control Sample Data'!M$3:M$98)&gt;10,IF(AND(ISNUMBER('Control Sample Data'!M13),'Control Sample Data'!M13&lt;35,'Control Sample Data'!M13&gt;0),'Control Sample Data'!M13-'Choose Housekeeping Genes'!AK$25,35-'Choose Housekeeping Genes'!AK$25),"")</f>
        <v/>
      </c>
      <c r="AJ13" s="74" t="str">
        <f>IF(SUM('Control Sample Data'!N$3:N$98)&gt;10,IF(AND(ISNUMBER('Control Sample Data'!N13),'Control Sample Data'!N13&lt;35,'Control Sample Data'!N13&gt;0),'Control Sample Data'!N13-'Choose Housekeeping Genes'!AL$25,35-'Choose Housekeeping Genes'!AL$25),"")</f>
        <v/>
      </c>
      <c r="AK13" s="74" t="str">
        <f>IF(SUM('Control Sample Data'!O$3:O$98)&gt;10,IF(AND(ISNUMBER('Control Sample Data'!O13),'Control Sample Data'!O13&lt;35,'Control Sample Data'!O13&gt;0),'Control Sample Data'!O13-'Choose Housekeeping Genes'!AM$25,35-'Choose Housekeeping Genes'!AM$25),"")</f>
        <v/>
      </c>
      <c r="AL13" s="74" t="str">
        <f>IF(SUM('Control Sample Data'!P$3:P$98)&gt;10,IF(AND(ISNUMBER('Control Sample Data'!P13),'Control Sample Data'!P13&lt;35,'Control Sample Data'!P13&gt;0),'Control Sample Data'!P13-'Choose Housekeeping Genes'!AN$25,35-'Choose Housekeeping Genes'!AN$25),"")</f>
        <v/>
      </c>
      <c r="AM13" s="74" t="str">
        <f>IF(SUM('Control Sample Data'!Q$3:Q$98)&gt;10,IF(AND(ISNUMBER('Control Sample Data'!Q13),'Control Sample Data'!Q13&lt;35,'Control Sample Data'!Q13&gt;0),'Control Sample Data'!Q13-'Choose Housekeeping Genes'!AO$25,35-'Choose Housekeeping Genes'!AO$25),"")</f>
        <v/>
      </c>
      <c r="AN13" s="74" t="str">
        <f>IF(SUM('Control Sample Data'!R$3:R$98)&gt;10,IF(AND(ISNUMBER('Control Sample Data'!R13),'Control Sample Data'!R13&lt;35,'Control Sample Data'!R13&gt;0),'Control Sample Data'!R13-'Choose Housekeeping Genes'!AP$25,35-'Choose Housekeeping Genes'!AP$25),"")</f>
        <v/>
      </c>
      <c r="AO13" s="74" t="str">
        <f>IF(SUM('Control Sample Data'!S$3:S$98)&gt;10,IF(AND(ISNUMBER('Control Sample Data'!S13),'Control Sample Data'!S13&lt;35,'Control Sample Data'!S13&gt;0),'Control Sample Data'!S13-'Choose Housekeeping Genes'!AQ$25,35-'Choose Housekeeping Genes'!AQ$25),"")</f>
        <v/>
      </c>
      <c r="AP13" s="74" t="str">
        <f>IF(SUM('Control Sample Data'!T$3:T$98)&gt;10,IF(AND(ISNUMBER('Control Sample Data'!T13),'Control Sample Data'!T13&lt;35,'Control Sample Data'!T13&gt;0),'Control Sample Data'!T13-'Choose Housekeeping Genes'!AR$25,35-'Choose Housekeeping Genes'!AR$25),"")</f>
        <v/>
      </c>
      <c r="AQ13" s="74" t="str">
        <f>IF(SUM('Control Sample Data'!U$3:U$98)&gt;10,IF(AND(ISNUMBER('Control Sample Data'!U13),'Control Sample Data'!U13&lt;35,'Control Sample Data'!U13&gt;0),'Control Sample Data'!U13-'Choose Housekeeping Genes'!AS$25,35-'Choose Housekeeping Genes'!AS$25),"")</f>
        <v/>
      </c>
      <c r="AR13" s="74" t="str">
        <f>IF(SUM('Control Sample Data'!V$3:V$98)&gt;10,IF(AND(ISNUMBER('Control Sample Data'!V13),'Control Sample Data'!V13&lt;35,'Control Sample Data'!V13&gt;0),'Control Sample Data'!V13-'Choose Housekeeping Genes'!AT$25,35-'Choose Housekeeping Genes'!AT$25),"")</f>
        <v/>
      </c>
      <c r="AS13" s="29" t="str">
        <f>'Control Sample Data'!A13</f>
        <v>CHTOP</v>
      </c>
      <c r="AT13" s="28" t="s">
        <v>12</v>
      </c>
      <c r="AU13" s="74" t="str">
        <f ca="1">IF(ISNUMBER(C13-'Choose Housekeeping Genes'!D$15),C13-'Choose Housekeeping Genes'!D$15,"")</f>
        <v/>
      </c>
      <c r="AV13" s="74" t="str">
        <f ca="1">IF(ISNUMBER(D13-'Choose Housekeeping Genes'!E$15),D13-'Choose Housekeeping Genes'!E$15,"")</f>
        <v/>
      </c>
      <c r="AW13" s="74" t="str">
        <f ca="1">IF(ISNUMBER(E13-'Choose Housekeeping Genes'!F$15),E13-'Choose Housekeeping Genes'!F$15,"")</f>
        <v/>
      </c>
      <c r="AX13" s="74" t="str">
        <f ca="1">IF(ISNUMBER(F13-'Choose Housekeeping Genes'!G$15),F13-'Choose Housekeeping Genes'!G$15,"")</f>
        <v/>
      </c>
      <c r="AY13" s="74" t="str">
        <f ca="1">IF(ISNUMBER(G13-'Choose Housekeeping Genes'!H$15),G13-'Choose Housekeeping Genes'!H$15,"")</f>
        <v/>
      </c>
      <c r="AZ13" s="74" t="str">
        <f ca="1">IF(ISNUMBER(H13-'Choose Housekeeping Genes'!I$15),H13-'Choose Housekeeping Genes'!I$15,"")</f>
        <v/>
      </c>
      <c r="BA13" s="74" t="str">
        <f ca="1">IF(ISNUMBER(I13-'Choose Housekeeping Genes'!J$15),I13-'Choose Housekeeping Genes'!J$15,"")</f>
        <v/>
      </c>
      <c r="BB13" s="74" t="str">
        <f ca="1">IF(ISNUMBER(J13-'Choose Housekeeping Genes'!K$15),J13-'Choose Housekeeping Genes'!K$15,"")</f>
        <v/>
      </c>
      <c r="BC13" s="74" t="str">
        <f ca="1">IF(ISNUMBER(K13-'Choose Housekeeping Genes'!L$15),K13-'Choose Housekeeping Genes'!L$15,"")</f>
        <v/>
      </c>
      <c r="BD13" s="74" t="str">
        <f ca="1">IF(ISNUMBER(L13-'Choose Housekeeping Genes'!M$15),L13-'Choose Housekeeping Genes'!M$15,"")</f>
        <v/>
      </c>
      <c r="BE13" s="74" t="str">
        <f ca="1">IF(ISNUMBER(M13-'Choose Housekeeping Genes'!N$15),M13-'Choose Housekeeping Genes'!N$15,"")</f>
        <v/>
      </c>
      <c r="BF13" s="74" t="str">
        <f ca="1">IF(ISNUMBER(N13-'Choose Housekeeping Genes'!O$15),N13-'Choose Housekeeping Genes'!O$15,"")</f>
        <v/>
      </c>
      <c r="BG13" s="74" t="str">
        <f ca="1">IF(ISNUMBER(O13-'Choose Housekeeping Genes'!P$15),O13-'Choose Housekeeping Genes'!P$15,"")</f>
        <v/>
      </c>
      <c r="BH13" s="74" t="str">
        <f ca="1">IF(ISNUMBER(P13-'Choose Housekeeping Genes'!Q$15),P13-'Choose Housekeeping Genes'!Q$15,"")</f>
        <v/>
      </c>
      <c r="BI13" s="74" t="str">
        <f ca="1">IF(ISNUMBER(Q13-'Choose Housekeeping Genes'!R$15),Q13-'Choose Housekeeping Genes'!R$15,"")</f>
        <v/>
      </c>
      <c r="BJ13" s="74" t="str">
        <f ca="1">IF(ISNUMBER(R13-'Choose Housekeeping Genes'!S$15),R13-'Choose Housekeeping Genes'!S$15,"")</f>
        <v/>
      </c>
      <c r="BK13" s="74" t="str">
        <f ca="1">IF(ISNUMBER(S13-'Choose Housekeeping Genes'!T$15),S13-'Choose Housekeeping Genes'!T$15,"")</f>
        <v/>
      </c>
      <c r="BL13" s="74" t="str">
        <f ca="1">IF(ISNUMBER(T13-'Choose Housekeeping Genes'!U$15),T13-'Choose Housekeeping Genes'!U$15,"")</f>
        <v/>
      </c>
      <c r="BM13" s="74" t="str">
        <f ca="1">IF(ISNUMBER(U13-'Choose Housekeeping Genes'!V$15),U13-'Choose Housekeeping Genes'!V$15,"")</f>
        <v/>
      </c>
      <c r="BN13" s="74" t="str">
        <f ca="1">IF(ISNUMBER(V13-'Choose Housekeeping Genes'!W$15),V13-'Choose Housekeeping Genes'!W$15,"")</f>
        <v/>
      </c>
      <c r="BO13" s="140" t="str">
        <f t="shared" si="0"/>
        <v>CHTOP</v>
      </c>
      <c r="BP13" s="139" t="s">
        <v>12</v>
      </c>
      <c r="BQ13" s="74" t="str">
        <f ca="1">IF(ISNUMBER(Y13-'Choose Housekeeping Genes'!AA$15),Y13-'Choose Housekeeping Genes'!AA$15,"")</f>
        <v/>
      </c>
      <c r="BR13" s="74" t="str">
        <f ca="1">IF(ISNUMBER(Z13-'Choose Housekeeping Genes'!AB$15),Z13-'Choose Housekeeping Genes'!AB$15,"")</f>
        <v/>
      </c>
      <c r="BS13" s="74" t="str">
        <f ca="1">IF(ISNUMBER(AA13-'Choose Housekeeping Genes'!AC$15),AA13-'Choose Housekeeping Genes'!AC$15,"")</f>
        <v/>
      </c>
      <c r="BT13" s="74" t="str">
        <f ca="1">IF(ISNUMBER(AB13-'Choose Housekeeping Genes'!AD$15),AB13-'Choose Housekeeping Genes'!AD$15,"")</f>
        <v/>
      </c>
      <c r="BU13" s="74" t="str">
        <f ca="1">IF(ISNUMBER(AC13-'Choose Housekeeping Genes'!AE$15),AC13-'Choose Housekeeping Genes'!AE$15,"")</f>
        <v/>
      </c>
      <c r="BV13" s="74" t="str">
        <f ca="1">IF(ISNUMBER(AD13-'Choose Housekeeping Genes'!AF$15),AD13-'Choose Housekeeping Genes'!AF$15,"")</f>
        <v/>
      </c>
      <c r="BW13" s="74" t="str">
        <f ca="1">IF(ISNUMBER(AE13-'Choose Housekeeping Genes'!AG$15),AE13-'Choose Housekeeping Genes'!AG$15,"")</f>
        <v/>
      </c>
      <c r="BX13" s="74" t="str">
        <f ca="1">IF(ISNUMBER(AF13-'Choose Housekeeping Genes'!AH$15),AF13-'Choose Housekeeping Genes'!AH$15,"")</f>
        <v/>
      </c>
      <c r="BY13" s="74" t="str">
        <f ca="1">IF(ISNUMBER(AG13-'Choose Housekeeping Genes'!AI$15),AG13-'Choose Housekeeping Genes'!AI$15,"")</f>
        <v/>
      </c>
      <c r="BZ13" s="74" t="str">
        <f ca="1">IF(ISNUMBER(AH13-'Choose Housekeeping Genes'!AJ$15),AH13-'Choose Housekeeping Genes'!AJ$15,"")</f>
        <v/>
      </c>
      <c r="CA13" s="74" t="str">
        <f ca="1">IF(ISNUMBER(AI13-'Choose Housekeeping Genes'!AK$15),AI13-'Choose Housekeeping Genes'!AK$15,"")</f>
        <v/>
      </c>
      <c r="CB13" s="74" t="str">
        <f ca="1">IF(ISNUMBER(AJ13-'Choose Housekeeping Genes'!AL$15),AJ13-'Choose Housekeeping Genes'!AL$15,"")</f>
        <v/>
      </c>
      <c r="CC13" s="74" t="str">
        <f ca="1">IF(ISNUMBER(AK13-'Choose Housekeeping Genes'!AM$15),AK13-'Choose Housekeeping Genes'!AM$15,"")</f>
        <v/>
      </c>
      <c r="CD13" s="74" t="str">
        <f ca="1">IF(ISNUMBER(AL13-'Choose Housekeeping Genes'!AN$15),AL13-'Choose Housekeeping Genes'!AN$15,"")</f>
        <v/>
      </c>
      <c r="CE13" s="74" t="str">
        <f ca="1">IF(ISNUMBER(AM13-'Choose Housekeeping Genes'!AO$15),AM13-'Choose Housekeeping Genes'!AO$15,"")</f>
        <v/>
      </c>
      <c r="CF13" s="74" t="str">
        <f ca="1">IF(ISNUMBER(AN13-'Choose Housekeeping Genes'!AP$15),AN13-'Choose Housekeeping Genes'!AP$15,"")</f>
        <v/>
      </c>
      <c r="CG13" s="74" t="str">
        <f ca="1">IF(ISNUMBER(AO13-'Choose Housekeeping Genes'!AQ$15),AO13-'Choose Housekeeping Genes'!AQ$15,"")</f>
        <v/>
      </c>
      <c r="CH13" s="74" t="str">
        <f ca="1">IF(ISNUMBER(AP13-'Choose Housekeeping Genes'!AR$15),AP13-'Choose Housekeeping Genes'!AR$15,"")</f>
        <v/>
      </c>
      <c r="CI13" s="74" t="str">
        <f ca="1">IF(ISNUMBER(AQ13-'Choose Housekeeping Genes'!AS$15),AQ13-'Choose Housekeeping Genes'!AS$15,"")</f>
        <v/>
      </c>
      <c r="CJ13" s="74" t="str">
        <f ca="1">IF(ISNUMBER(AR13-'Choose Housekeeping Genes'!AT$15),AR13-'Choose Housekeeping Genes'!AT$15,"")</f>
        <v/>
      </c>
      <c r="CK13" s="22" t="e">
        <f t="shared" ca="1" si="1"/>
        <v>#DIV/0!</v>
      </c>
      <c r="CL13" s="111" t="e">
        <f t="shared" ca="1" si="2"/>
        <v>#DIV/0!</v>
      </c>
      <c r="CQ13" s="3">
        <v>11</v>
      </c>
      <c r="CR13" s="52" t="e">
        <f t="array" aca="1" ref="CR13" ca="1">INDIRECT("'All expressed genes'!$A"&amp;MIN(IF('All expressed genes'!$G$3:$G$90=LARGE('All expressed genes'!$G$3:$G$90,CQ13),ROW('All expressed genes'!$A$3:$A$90),"")))</f>
        <v>#DIV/0!</v>
      </c>
      <c r="CS13" s="52" t="e">
        <f t="array" aca="1" ref="CS13" ca="1">INDIRECT("'All expressed genes'!$G"&amp;MIN(IF('All expressed genes'!$G$3:$G$90=LARGE('All expressed genes'!$G$3:$G$90,CQ13),ROW('All expressed genes'!$A$3:$A$90),"")))</f>
        <v>#DIV/0!</v>
      </c>
      <c r="CT13" s="52"/>
      <c r="CU13" s="52">
        <f t="shared" si="4"/>
        <v>78</v>
      </c>
      <c r="CV13" s="52" t="e">
        <f t="array" aca="1" ref="CV13" ca="1">INDIRECT("'All expressed genes'!$A"&amp;MIN(IF('All expressed genes'!$G$3:$G$90=LARGE('All expressed genes'!$G$3:$G$90,CU13),ROW('All expressed genes'!$A$3:$A$90),"")))</f>
        <v>#DIV/0!</v>
      </c>
      <c r="CW13" s="52" t="e">
        <f t="array" aca="1" ref="CW13" ca="1">INDIRECT("'All expressed genes'!$I"&amp;MIN(IF('All expressed genes'!$G$3:$G$90=LARGE('All expressed genes'!$G$3:$G$90,CU13),ROW('All expressed genes'!$A$3:$A$90),"")))</f>
        <v>#DIV/0!</v>
      </c>
      <c r="CX13" s="52" t="e">
        <f t="shared" ca="1" si="3"/>
        <v>#DIV/0!</v>
      </c>
    </row>
    <row r="14" spans="1:102" ht="12.75" customHeight="1" x14ac:dyDescent="0.2">
      <c r="A14" s="27" t="str">
        <f>'Test Sample Data'!A14</f>
        <v>ERH</v>
      </c>
      <c r="B14" s="28" t="s">
        <v>13</v>
      </c>
      <c r="C14" s="74" t="str">
        <f>IF(SUM('Test Sample Data'!C$3:C$98)&gt;10,IF(AND(ISNUMBER('Test Sample Data'!C14),'Test Sample Data'!C14&lt;35,'Test Sample Data'!C14&gt;0),'Test Sample Data'!C14-'Choose Housekeeping Genes'!D$25,35-'Choose Housekeeping Genes'!D$25),"")</f>
        <v/>
      </c>
      <c r="D14" s="74" t="str">
        <f>IF(SUM('Test Sample Data'!D$3:D$98)&gt;10,IF(AND(ISNUMBER('Test Sample Data'!D14),'Test Sample Data'!D14&lt;35,'Test Sample Data'!D14&gt;0),'Test Sample Data'!D14-'Choose Housekeeping Genes'!E$25,35-'Choose Housekeeping Genes'!E$25),"")</f>
        <v/>
      </c>
      <c r="E14" s="74" t="str">
        <f>IF(SUM('Test Sample Data'!E$3:E$98)&gt;10,IF(AND(ISNUMBER('Test Sample Data'!E14),'Test Sample Data'!E14&lt;35,'Test Sample Data'!E14&gt;0),'Test Sample Data'!E14-'Choose Housekeeping Genes'!F$25,35-'Choose Housekeeping Genes'!F$25),"")</f>
        <v/>
      </c>
      <c r="F14" s="74" t="str">
        <f>IF(SUM('Test Sample Data'!F$3:F$98)&gt;10,IF(AND(ISNUMBER('Test Sample Data'!F14),'Test Sample Data'!F14&lt;35,'Test Sample Data'!F14&gt;0),'Test Sample Data'!F14-'Choose Housekeeping Genes'!G$25,35-'Choose Housekeeping Genes'!G$25),"")</f>
        <v/>
      </c>
      <c r="G14" s="74" t="str">
        <f>IF(SUM('Test Sample Data'!G$3:G$98)&gt;10,IF(AND(ISNUMBER('Test Sample Data'!G14),'Test Sample Data'!G14&lt;35,'Test Sample Data'!G14&gt;0),'Test Sample Data'!G14-'Choose Housekeeping Genes'!H$25,35-'Choose Housekeeping Genes'!H$25),"")</f>
        <v/>
      </c>
      <c r="H14" s="74" t="str">
        <f>IF(SUM('Test Sample Data'!H$3:H$98)&gt;10,IF(AND(ISNUMBER('Test Sample Data'!H14),'Test Sample Data'!H14&lt;35,'Test Sample Data'!H14&gt;0),'Test Sample Data'!H14-'Choose Housekeeping Genes'!I$25,35-'Choose Housekeeping Genes'!I$25),"")</f>
        <v/>
      </c>
      <c r="I14" s="74" t="str">
        <f>IF(SUM('Test Sample Data'!I$3:I$98)&gt;10,IF(AND(ISNUMBER('Test Sample Data'!I14),'Test Sample Data'!I14&lt;35,'Test Sample Data'!I14&gt;0),'Test Sample Data'!I14-'Choose Housekeeping Genes'!J$25,35-'Choose Housekeeping Genes'!J$25),"")</f>
        <v/>
      </c>
      <c r="J14" s="74" t="str">
        <f>IF(SUM('Test Sample Data'!J$3:J$98)&gt;10,IF(AND(ISNUMBER('Test Sample Data'!J14),'Test Sample Data'!J14&lt;35,'Test Sample Data'!J14&gt;0),'Test Sample Data'!J14-'Choose Housekeeping Genes'!K$25,35-'Choose Housekeeping Genes'!K$25),"")</f>
        <v/>
      </c>
      <c r="K14" s="74" t="str">
        <f>IF(SUM('Test Sample Data'!K$3:K$98)&gt;10,IF(AND(ISNUMBER('Test Sample Data'!K14),'Test Sample Data'!K14&lt;35,'Test Sample Data'!K14&gt;0),'Test Sample Data'!K14-'Choose Housekeeping Genes'!L$25,35-'Choose Housekeeping Genes'!L$25),"")</f>
        <v/>
      </c>
      <c r="L14" s="74" t="str">
        <f>IF(SUM('Test Sample Data'!L$3:L$98)&gt;10,IF(AND(ISNUMBER('Test Sample Data'!L14),'Test Sample Data'!L14&lt;35,'Test Sample Data'!L14&gt;0),'Test Sample Data'!L14-'Choose Housekeeping Genes'!M$25,35-'Choose Housekeeping Genes'!M$25),"")</f>
        <v/>
      </c>
      <c r="M14" s="74" t="str">
        <f>IF(SUM('Test Sample Data'!M$3:M$98)&gt;10,IF(AND(ISNUMBER('Test Sample Data'!M14),'Test Sample Data'!M14&lt;35,'Test Sample Data'!M14&gt;0),'Test Sample Data'!M14-'Choose Housekeeping Genes'!N$25,35-'Choose Housekeeping Genes'!N$25),"")</f>
        <v/>
      </c>
      <c r="N14" s="74" t="str">
        <f>IF(SUM('Test Sample Data'!N$3:N$98)&gt;10,IF(AND(ISNUMBER('Test Sample Data'!N14),'Test Sample Data'!N14&lt;35,'Test Sample Data'!N14&gt;0),'Test Sample Data'!N14-'Choose Housekeeping Genes'!O$25,35-'Choose Housekeeping Genes'!O$25),"")</f>
        <v/>
      </c>
      <c r="O14" s="74" t="str">
        <f>IF(SUM('Test Sample Data'!O$3:O$98)&gt;10,IF(AND(ISNUMBER('Test Sample Data'!O14),'Test Sample Data'!O14&lt;35,'Test Sample Data'!O14&gt;0),'Test Sample Data'!O14-'Choose Housekeeping Genes'!P$25,35-'Choose Housekeeping Genes'!P$25),"")</f>
        <v/>
      </c>
      <c r="P14" s="74" t="str">
        <f>IF(SUM('Test Sample Data'!P$3:P$98)&gt;10,IF(AND(ISNUMBER('Test Sample Data'!P14),'Test Sample Data'!P14&lt;35,'Test Sample Data'!P14&gt;0),'Test Sample Data'!P14-'Choose Housekeeping Genes'!Q$25,35-'Choose Housekeeping Genes'!Q$25),"")</f>
        <v/>
      </c>
      <c r="Q14" s="74" t="str">
        <f>IF(SUM('Test Sample Data'!Q$3:Q$98)&gt;10,IF(AND(ISNUMBER('Test Sample Data'!Q14),'Test Sample Data'!Q14&lt;35,'Test Sample Data'!Q14&gt;0),'Test Sample Data'!Q14-'Choose Housekeeping Genes'!R$25,35-'Choose Housekeeping Genes'!R$25),"")</f>
        <v/>
      </c>
      <c r="R14" s="74" t="str">
        <f>IF(SUM('Test Sample Data'!R$3:R$98)&gt;10,IF(AND(ISNUMBER('Test Sample Data'!R14),'Test Sample Data'!R14&lt;35,'Test Sample Data'!R14&gt;0),'Test Sample Data'!R14-'Choose Housekeeping Genes'!S$25,35-'Choose Housekeeping Genes'!S$25),"")</f>
        <v/>
      </c>
      <c r="S14" s="74" t="str">
        <f>IF(SUM('Test Sample Data'!S$3:S$98)&gt;10,IF(AND(ISNUMBER('Test Sample Data'!S14),'Test Sample Data'!S14&lt;35,'Test Sample Data'!S14&gt;0),'Test Sample Data'!S14-'Choose Housekeeping Genes'!T$25,35-'Choose Housekeeping Genes'!T$25),"")</f>
        <v/>
      </c>
      <c r="T14" s="74" t="str">
        <f>IF(SUM('Test Sample Data'!T$3:T$98)&gt;10,IF(AND(ISNUMBER('Test Sample Data'!T14),'Test Sample Data'!T14&lt;35,'Test Sample Data'!T14&gt;0),'Test Sample Data'!T14-'Choose Housekeeping Genes'!U$25,35-'Choose Housekeeping Genes'!U$25),"")</f>
        <v/>
      </c>
      <c r="U14" s="74" t="str">
        <f>IF(SUM('Test Sample Data'!U$3:U$98)&gt;10,IF(AND(ISNUMBER('Test Sample Data'!U14),'Test Sample Data'!U14&lt;35,'Test Sample Data'!U14&gt;0),'Test Sample Data'!U14-'Choose Housekeeping Genes'!V$25,35-'Choose Housekeeping Genes'!V$25),"")</f>
        <v/>
      </c>
      <c r="V14" s="74" t="str">
        <f>IF(SUM('Test Sample Data'!V$3:V$98)&gt;10,IF(AND(ISNUMBER('Test Sample Data'!V14),'Test Sample Data'!V14&lt;35,'Test Sample Data'!V14&gt;0),'Test Sample Data'!V14-'Choose Housekeeping Genes'!W$25,35-'Choose Housekeeping Genes'!W$25),"")</f>
        <v/>
      </c>
      <c r="W14" s="138" t="str">
        <f>'Control Sample Data'!A14</f>
        <v>ERH</v>
      </c>
      <c r="X14" s="139" t="s">
        <v>13</v>
      </c>
      <c r="Y14" s="74" t="str">
        <f>IF(SUM('Control Sample Data'!C$3:C$98)&gt;10,IF(AND(ISNUMBER('Control Sample Data'!C14),'Control Sample Data'!C14&lt;35,'Control Sample Data'!C14&gt;0),'Control Sample Data'!C14-'Choose Housekeeping Genes'!AA$25,35-'Choose Housekeeping Genes'!AA$25),"")</f>
        <v/>
      </c>
      <c r="Z14" s="74" t="str">
        <f>IF(SUM('Control Sample Data'!D$3:D$98)&gt;10,IF(AND(ISNUMBER('Control Sample Data'!D14),'Control Sample Data'!D14&lt;35,'Control Sample Data'!D14&gt;0),'Control Sample Data'!D14-'Choose Housekeeping Genes'!AB$25,35-'Choose Housekeeping Genes'!AB$25),"")</f>
        <v/>
      </c>
      <c r="AA14" s="74" t="str">
        <f>IF(SUM('Control Sample Data'!E$3:E$98)&gt;10,IF(AND(ISNUMBER('Control Sample Data'!E14),'Control Sample Data'!E14&lt;35,'Control Sample Data'!E14&gt;0),'Control Sample Data'!E14-'Choose Housekeeping Genes'!AC$25,35-'Choose Housekeeping Genes'!AC$25),"")</f>
        <v/>
      </c>
      <c r="AB14" s="74" t="str">
        <f>IF(SUM('Control Sample Data'!F$3:F$98)&gt;10,IF(AND(ISNUMBER('Control Sample Data'!F14),'Control Sample Data'!F14&lt;35,'Control Sample Data'!F14&gt;0),'Control Sample Data'!F14-'Choose Housekeeping Genes'!AD$25,35-'Choose Housekeeping Genes'!AD$25),"")</f>
        <v/>
      </c>
      <c r="AC14" s="74" t="str">
        <f>IF(SUM('Control Sample Data'!G$3:G$98)&gt;10,IF(AND(ISNUMBER('Control Sample Data'!G14),'Control Sample Data'!G14&lt;35,'Control Sample Data'!G14&gt;0),'Control Sample Data'!G14-'Choose Housekeeping Genes'!AE$25,35-'Choose Housekeeping Genes'!AE$25),"")</f>
        <v/>
      </c>
      <c r="AD14" s="74" t="str">
        <f>IF(SUM('Control Sample Data'!H$3:H$98)&gt;10,IF(AND(ISNUMBER('Control Sample Data'!H14),'Control Sample Data'!H14&lt;35,'Control Sample Data'!H14&gt;0),'Control Sample Data'!H14-'Choose Housekeeping Genes'!AF$25,35-'Choose Housekeeping Genes'!AF$25),"")</f>
        <v/>
      </c>
      <c r="AE14" s="74" t="str">
        <f>IF(SUM('Control Sample Data'!I$3:I$98)&gt;10,IF(AND(ISNUMBER('Control Sample Data'!I14),'Control Sample Data'!I14&lt;35,'Control Sample Data'!I14&gt;0),'Control Sample Data'!I14-'Choose Housekeeping Genes'!AG$25,35-'Choose Housekeeping Genes'!AG$25),"")</f>
        <v/>
      </c>
      <c r="AF14" s="74" t="str">
        <f>IF(SUM('Control Sample Data'!J$3:J$98)&gt;10,IF(AND(ISNUMBER('Control Sample Data'!J14),'Control Sample Data'!J14&lt;35,'Control Sample Data'!J14&gt;0),'Control Sample Data'!J14-'Choose Housekeeping Genes'!AH$25,35-'Choose Housekeeping Genes'!AH$25),"")</f>
        <v/>
      </c>
      <c r="AG14" s="74" t="str">
        <f>IF(SUM('Control Sample Data'!K$3:K$98)&gt;10,IF(AND(ISNUMBER('Control Sample Data'!K14),'Control Sample Data'!K14&lt;35,'Control Sample Data'!K14&gt;0),'Control Sample Data'!K14-'Choose Housekeeping Genes'!AI$25,35-'Choose Housekeeping Genes'!AI$25),"")</f>
        <v/>
      </c>
      <c r="AH14" s="74" t="str">
        <f>IF(SUM('Control Sample Data'!L$3:L$98)&gt;10,IF(AND(ISNUMBER('Control Sample Data'!L14),'Control Sample Data'!L14&lt;35,'Control Sample Data'!L14&gt;0),'Control Sample Data'!L14-'Choose Housekeeping Genes'!AJ$25,35-'Choose Housekeeping Genes'!AJ$25),"")</f>
        <v/>
      </c>
      <c r="AI14" s="74" t="str">
        <f>IF(SUM('Control Sample Data'!M$3:M$98)&gt;10,IF(AND(ISNUMBER('Control Sample Data'!M14),'Control Sample Data'!M14&lt;35,'Control Sample Data'!M14&gt;0),'Control Sample Data'!M14-'Choose Housekeeping Genes'!AK$25,35-'Choose Housekeeping Genes'!AK$25),"")</f>
        <v/>
      </c>
      <c r="AJ14" s="74" t="str">
        <f>IF(SUM('Control Sample Data'!N$3:N$98)&gt;10,IF(AND(ISNUMBER('Control Sample Data'!N14),'Control Sample Data'!N14&lt;35,'Control Sample Data'!N14&gt;0),'Control Sample Data'!N14-'Choose Housekeeping Genes'!AL$25,35-'Choose Housekeeping Genes'!AL$25),"")</f>
        <v/>
      </c>
      <c r="AK14" s="74" t="str">
        <f>IF(SUM('Control Sample Data'!O$3:O$98)&gt;10,IF(AND(ISNUMBER('Control Sample Data'!O14),'Control Sample Data'!O14&lt;35,'Control Sample Data'!O14&gt;0),'Control Sample Data'!O14-'Choose Housekeeping Genes'!AM$25,35-'Choose Housekeeping Genes'!AM$25),"")</f>
        <v/>
      </c>
      <c r="AL14" s="74" t="str">
        <f>IF(SUM('Control Sample Data'!P$3:P$98)&gt;10,IF(AND(ISNUMBER('Control Sample Data'!P14),'Control Sample Data'!P14&lt;35,'Control Sample Data'!P14&gt;0),'Control Sample Data'!P14-'Choose Housekeeping Genes'!AN$25,35-'Choose Housekeeping Genes'!AN$25),"")</f>
        <v/>
      </c>
      <c r="AM14" s="74" t="str">
        <f>IF(SUM('Control Sample Data'!Q$3:Q$98)&gt;10,IF(AND(ISNUMBER('Control Sample Data'!Q14),'Control Sample Data'!Q14&lt;35,'Control Sample Data'!Q14&gt;0),'Control Sample Data'!Q14-'Choose Housekeeping Genes'!AO$25,35-'Choose Housekeeping Genes'!AO$25),"")</f>
        <v/>
      </c>
      <c r="AN14" s="74" t="str">
        <f>IF(SUM('Control Sample Data'!R$3:R$98)&gt;10,IF(AND(ISNUMBER('Control Sample Data'!R14),'Control Sample Data'!R14&lt;35,'Control Sample Data'!R14&gt;0),'Control Sample Data'!R14-'Choose Housekeeping Genes'!AP$25,35-'Choose Housekeeping Genes'!AP$25),"")</f>
        <v/>
      </c>
      <c r="AO14" s="74" t="str">
        <f>IF(SUM('Control Sample Data'!S$3:S$98)&gt;10,IF(AND(ISNUMBER('Control Sample Data'!S14),'Control Sample Data'!S14&lt;35,'Control Sample Data'!S14&gt;0),'Control Sample Data'!S14-'Choose Housekeeping Genes'!AQ$25,35-'Choose Housekeeping Genes'!AQ$25),"")</f>
        <v/>
      </c>
      <c r="AP14" s="74" t="str">
        <f>IF(SUM('Control Sample Data'!T$3:T$98)&gt;10,IF(AND(ISNUMBER('Control Sample Data'!T14),'Control Sample Data'!T14&lt;35,'Control Sample Data'!T14&gt;0),'Control Sample Data'!T14-'Choose Housekeeping Genes'!AR$25,35-'Choose Housekeeping Genes'!AR$25),"")</f>
        <v/>
      </c>
      <c r="AQ14" s="74" t="str">
        <f>IF(SUM('Control Sample Data'!U$3:U$98)&gt;10,IF(AND(ISNUMBER('Control Sample Data'!U14),'Control Sample Data'!U14&lt;35,'Control Sample Data'!U14&gt;0),'Control Sample Data'!U14-'Choose Housekeeping Genes'!AS$25,35-'Choose Housekeeping Genes'!AS$25),"")</f>
        <v/>
      </c>
      <c r="AR14" s="74" t="str">
        <f>IF(SUM('Control Sample Data'!V$3:V$98)&gt;10,IF(AND(ISNUMBER('Control Sample Data'!V14),'Control Sample Data'!V14&lt;35,'Control Sample Data'!V14&gt;0),'Control Sample Data'!V14-'Choose Housekeeping Genes'!AT$25,35-'Choose Housekeeping Genes'!AT$25),"")</f>
        <v/>
      </c>
      <c r="AS14" s="29" t="str">
        <f>'Control Sample Data'!A14</f>
        <v>ERH</v>
      </c>
      <c r="AT14" s="28" t="s">
        <v>13</v>
      </c>
      <c r="AU14" s="74" t="str">
        <f ca="1">IF(ISNUMBER(C14-'Choose Housekeeping Genes'!D$15),C14-'Choose Housekeeping Genes'!D$15,"")</f>
        <v/>
      </c>
      <c r="AV14" s="74" t="str">
        <f ca="1">IF(ISNUMBER(D14-'Choose Housekeeping Genes'!E$15),D14-'Choose Housekeeping Genes'!E$15,"")</f>
        <v/>
      </c>
      <c r="AW14" s="74" t="str">
        <f ca="1">IF(ISNUMBER(E14-'Choose Housekeeping Genes'!F$15),E14-'Choose Housekeeping Genes'!F$15,"")</f>
        <v/>
      </c>
      <c r="AX14" s="74" t="str">
        <f ca="1">IF(ISNUMBER(F14-'Choose Housekeeping Genes'!G$15),F14-'Choose Housekeeping Genes'!G$15,"")</f>
        <v/>
      </c>
      <c r="AY14" s="74" t="str">
        <f ca="1">IF(ISNUMBER(G14-'Choose Housekeeping Genes'!H$15),G14-'Choose Housekeeping Genes'!H$15,"")</f>
        <v/>
      </c>
      <c r="AZ14" s="74" t="str">
        <f ca="1">IF(ISNUMBER(H14-'Choose Housekeeping Genes'!I$15),H14-'Choose Housekeeping Genes'!I$15,"")</f>
        <v/>
      </c>
      <c r="BA14" s="74" t="str">
        <f ca="1">IF(ISNUMBER(I14-'Choose Housekeeping Genes'!J$15),I14-'Choose Housekeeping Genes'!J$15,"")</f>
        <v/>
      </c>
      <c r="BB14" s="74" t="str">
        <f ca="1">IF(ISNUMBER(J14-'Choose Housekeeping Genes'!K$15),J14-'Choose Housekeeping Genes'!K$15,"")</f>
        <v/>
      </c>
      <c r="BC14" s="74" t="str">
        <f ca="1">IF(ISNUMBER(K14-'Choose Housekeeping Genes'!L$15),K14-'Choose Housekeeping Genes'!L$15,"")</f>
        <v/>
      </c>
      <c r="BD14" s="74" t="str">
        <f ca="1">IF(ISNUMBER(L14-'Choose Housekeeping Genes'!M$15),L14-'Choose Housekeeping Genes'!M$15,"")</f>
        <v/>
      </c>
      <c r="BE14" s="74" t="str">
        <f ca="1">IF(ISNUMBER(M14-'Choose Housekeeping Genes'!N$15),M14-'Choose Housekeeping Genes'!N$15,"")</f>
        <v/>
      </c>
      <c r="BF14" s="74" t="str">
        <f ca="1">IF(ISNUMBER(N14-'Choose Housekeeping Genes'!O$15),N14-'Choose Housekeeping Genes'!O$15,"")</f>
        <v/>
      </c>
      <c r="BG14" s="74" t="str">
        <f ca="1">IF(ISNUMBER(O14-'Choose Housekeeping Genes'!P$15),O14-'Choose Housekeeping Genes'!P$15,"")</f>
        <v/>
      </c>
      <c r="BH14" s="74" t="str">
        <f ca="1">IF(ISNUMBER(P14-'Choose Housekeeping Genes'!Q$15),P14-'Choose Housekeeping Genes'!Q$15,"")</f>
        <v/>
      </c>
      <c r="BI14" s="74" t="str">
        <f ca="1">IF(ISNUMBER(Q14-'Choose Housekeeping Genes'!R$15),Q14-'Choose Housekeeping Genes'!R$15,"")</f>
        <v/>
      </c>
      <c r="BJ14" s="74" t="str">
        <f ca="1">IF(ISNUMBER(R14-'Choose Housekeeping Genes'!S$15),R14-'Choose Housekeeping Genes'!S$15,"")</f>
        <v/>
      </c>
      <c r="BK14" s="74" t="str">
        <f ca="1">IF(ISNUMBER(S14-'Choose Housekeeping Genes'!T$15),S14-'Choose Housekeeping Genes'!T$15,"")</f>
        <v/>
      </c>
      <c r="BL14" s="74" t="str">
        <f ca="1">IF(ISNUMBER(T14-'Choose Housekeeping Genes'!U$15),T14-'Choose Housekeeping Genes'!U$15,"")</f>
        <v/>
      </c>
      <c r="BM14" s="74" t="str">
        <f ca="1">IF(ISNUMBER(U14-'Choose Housekeeping Genes'!V$15),U14-'Choose Housekeeping Genes'!V$15,"")</f>
        <v/>
      </c>
      <c r="BN14" s="74" t="str">
        <f ca="1">IF(ISNUMBER(V14-'Choose Housekeeping Genes'!W$15),V14-'Choose Housekeeping Genes'!W$15,"")</f>
        <v/>
      </c>
      <c r="BO14" s="140" t="str">
        <f t="shared" si="0"/>
        <v>ERH</v>
      </c>
      <c r="BP14" s="139" t="s">
        <v>13</v>
      </c>
      <c r="BQ14" s="74" t="str">
        <f ca="1">IF(ISNUMBER(Y14-'Choose Housekeeping Genes'!AA$15),Y14-'Choose Housekeeping Genes'!AA$15,"")</f>
        <v/>
      </c>
      <c r="BR14" s="74" t="str">
        <f ca="1">IF(ISNUMBER(Z14-'Choose Housekeeping Genes'!AB$15),Z14-'Choose Housekeeping Genes'!AB$15,"")</f>
        <v/>
      </c>
      <c r="BS14" s="74" t="str">
        <f ca="1">IF(ISNUMBER(AA14-'Choose Housekeeping Genes'!AC$15),AA14-'Choose Housekeeping Genes'!AC$15,"")</f>
        <v/>
      </c>
      <c r="BT14" s="74" t="str">
        <f ca="1">IF(ISNUMBER(AB14-'Choose Housekeeping Genes'!AD$15),AB14-'Choose Housekeeping Genes'!AD$15,"")</f>
        <v/>
      </c>
      <c r="BU14" s="74" t="str">
        <f ca="1">IF(ISNUMBER(AC14-'Choose Housekeeping Genes'!AE$15),AC14-'Choose Housekeeping Genes'!AE$15,"")</f>
        <v/>
      </c>
      <c r="BV14" s="74" t="str">
        <f ca="1">IF(ISNUMBER(AD14-'Choose Housekeeping Genes'!AF$15),AD14-'Choose Housekeeping Genes'!AF$15,"")</f>
        <v/>
      </c>
      <c r="BW14" s="74" t="str">
        <f ca="1">IF(ISNUMBER(AE14-'Choose Housekeeping Genes'!AG$15),AE14-'Choose Housekeeping Genes'!AG$15,"")</f>
        <v/>
      </c>
      <c r="BX14" s="74" t="str">
        <f ca="1">IF(ISNUMBER(AF14-'Choose Housekeeping Genes'!AH$15),AF14-'Choose Housekeeping Genes'!AH$15,"")</f>
        <v/>
      </c>
      <c r="BY14" s="74" t="str">
        <f ca="1">IF(ISNUMBER(AG14-'Choose Housekeeping Genes'!AI$15),AG14-'Choose Housekeeping Genes'!AI$15,"")</f>
        <v/>
      </c>
      <c r="BZ14" s="74" t="str">
        <f ca="1">IF(ISNUMBER(AH14-'Choose Housekeeping Genes'!AJ$15),AH14-'Choose Housekeeping Genes'!AJ$15,"")</f>
        <v/>
      </c>
      <c r="CA14" s="74" t="str">
        <f ca="1">IF(ISNUMBER(AI14-'Choose Housekeeping Genes'!AK$15),AI14-'Choose Housekeeping Genes'!AK$15,"")</f>
        <v/>
      </c>
      <c r="CB14" s="74" t="str">
        <f ca="1">IF(ISNUMBER(AJ14-'Choose Housekeeping Genes'!AL$15),AJ14-'Choose Housekeeping Genes'!AL$15,"")</f>
        <v/>
      </c>
      <c r="CC14" s="74" t="str">
        <f ca="1">IF(ISNUMBER(AK14-'Choose Housekeeping Genes'!AM$15),AK14-'Choose Housekeeping Genes'!AM$15,"")</f>
        <v/>
      </c>
      <c r="CD14" s="74" t="str">
        <f ca="1">IF(ISNUMBER(AL14-'Choose Housekeeping Genes'!AN$15),AL14-'Choose Housekeeping Genes'!AN$15,"")</f>
        <v/>
      </c>
      <c r="CE14" s="74" t="str">
        <f ca="1">IF(ISNUMBER(AM14-'Choose Housekeeping Genes'!AO$15),AM14-'Choose Housekeeping Genes'!AO$15,"")</f>
        <v/>
      </c>
      <c r="CF14" s="74" t="str">
        <f ca="1">IF(ISNUMBER(AN14-'Choose Housekeeping Genes'!AP$15),AN14-'Choose Housekeeping Genes'!AP$15,"")</f>
        <v/>
      </c>
      <c r="CG14" s="74" t="str">
        <f ca="1">IF(ISNUMBER(AO14-'Choose Housekeeping Genes'!AQ$15),AO14-'Choose Housekeeping Genes'!AQ$15,"")</f>
        <v/>
      </c>
      <c r="CH14" s="74" t="str">
        <f ca="1">IF(ISNUMBER(AP14-'Choose Housekeeping Genes'!AR$15),AP14-'Choose Housekeeping Genes'!AR$15,"")</f>
        <v/>
      </c>
      <c r="CI14" s="74" t="str">
        <f ca="1">IF(ISNUMBER(AQ14-'Choose Housekeeping Genes'!AS$15),AQ14-'Choose Housekeeping Genes'!AS$15,"")</f>
        <v/>
      </c>
      <c r="CJ14" s="74" t="str">
        <f ca="1">IF(ISNUMBER(AR14-'Choose Housekeeping Genes'!AT$15),AR14-'Choose Housekeeping Genes'!AT$15,"")</f>
        <v/>
      </c>
      <c r="CK14" s="22" t="e">
        <f t="shared" ca="1" si="1"/>
        <v>#DIV/0!</v>
      </c>
      <c r="CL14" s="111" t="e">
        <f t="shared" ca="1" si="2"/>
        <v>#DIV/0!</v>
      </c>
      <c r="CQ14" s="3">
        <v>12</v>
      </c>
      <c r="CR14" s="52" t="e">
        <f t="array" aca="1" ref="CR14" ca="1">INDIRECT("'All expressed genes'!$A"&amp;MIN(IF('All expressed genes'!$G$3:$G$90=LARGE('All expressed genes'!$G$3:$G$90,CQ14),ROW('All expressed genes'!$A$3:$A$90),"")))</f>
        <v>#DIV/0!</v>
      </c>
      <c r="CS14" s="52" t="e">
        <f t="array" aca="1" ref="CS14" ca="1">INDIRECT("'All expressed genes'!$G"&amp;MIN(IF('All expressed genes'!$G$3:$G$90=LARGE('All expressed genes'!$G$3:$G$90,CQ14),ROW('All expressed genes'!$A$3:$A$90),"")))</f>
        <v>#DIV/0!</v>
      </c>
      <c r="CT14" s="52"/>
      <c r="CU14" s="52">
        <f t="shared" si="4"/>
        <v>77</v>
      </c>
      <c r="CV14" s="52" t="e">
        <f t="array" aca="1" ref="CV14" ca="1">INDIRECT("'All expressed genes'!$A"&amp;MIN(IF('All expressed genes'!$G$3:$G$90=LARGE('All expressed genes'!$G$3:$G$90,CU14),ROW('All expressed genes'!$A$3:$A$90),"")))</f>
        <v>#DIV/0!</v>
      </c>
      <c r="CW14" s="52" t="e">
        <f t="array" aca="1" ref="CW14" ca="1">INDIRECT("'All expressed genes'!$I"&amp;MIN(IF('All expressed genes'!$G$3:$G$90=LARGE('All expressed genes'!$G$3:$G$90,CU14),ROW('All expressed genes'!$A$3:$A$90),"")))</f>
        <v>#DIV/0!</v>
      </c>
      <c r="CX14" s="52" t="e">
        <f t="shared" ca="1" si="3"/>
        <v>#DIV/0!</v>
      </c>
    </row>
    <row r="15" spans="1:102" ht="12.75" customHeight="1" x14ac:dyDescent="0.2">
      <c r="A15" s="27" t="str">
        <f>'Test Sample Data'!A15</f>
        <v>HMCES</v>
      </c>
      <c r="B15" s="28" t="s">
        <v>14</v>
      </c>
      <c r="C15" s="74" t="str">
        <f>IF(SUM('Test Sample Data'!C$3:C$98)&gt;10,IF(AND(ISNUMBER('Test Sample Data'!C15),'Test Sample Data'!C15&lt;35,'Test Sample Data'!C15&gt;0),'Test Sample Data'!C15-'Choose Housekeeping Genes'!D$25,35-'Choose Housekeeping Genes'!D$25),"")</f>
        <v/>
      </c>
      <c r="D15" s="74" t="str">
        <f>IF(SUM('Test Sample Data'!D$3:D$98)&gt;10,IF(AND(ISNUMBER('Test Sample Data'!D15),'Test Sample Data'!D15&lt;35,'Test Sample Data'!D15&gt;0),'Test Sample Data'!D15-'Choose Housekeeping Genes'!E$25,35-'Choose Housekeeping Genes'!E$25),"")</f>
        <v/>
      </c>
      <c r="E15" s="74" t="str">
        <f>IF(SUM('Test Sample Data'!E$3:E$98)&gt;10,IF(AND(ISNUMBER('Test Sample Data'!E15),'Test Sample Data'!E15&lt;35,'Test Sample Data'!E15&gt;0),'Test Sample Data'!E15-'Choose Housekeeping Genes'!F$25,35-'Choose Housekeeping Genes'!F$25),"")</f>
        <v/>
      </c>
      <c r="F15" s="74" t="str">
        <f>IF(SUM('Test Sample Data'!F$3:F$98)&gt;10,IF(AND(ISNUMBER('Test Sample Data'!F15),'Test Sample Data'!F15&lt;35,'Test Sample Data'!F15&gt;0),'Test Sample Data'!F15-'Choose Housekeeping Genes'!G$25,35-'Choose Housekeeping Genes'!G$25),"")</f>
        <v/>
      </c>
      <c r="G15" s="74" t="str">
        <f>IF(SUM('Test Sample Data'!G$3:G$98)&gt;10,IF(AND(ISNUMBER('Test Sample Data'!G15),'Test Sample Data'!G15&lt;35,'Test Sample Data'!G15&gt;0),'Test Sample Data'!G15-'Choose Housekeeping Genes'!H$25,35-'Choose Housekeeping Genes'!H$25),"")</f>
        <v/>
      </c>
      <c r="H15" s="74" t="str">
        <f>IF(SUM('Test Sample Data'!H$3:H$98)&gt;10,IF(AND(ISNUMBER('Test Sample Data'!H15),'Test Sample Data'!H15&lt;35,'Test Sample Data'!H15&gt;0),'Test Sample Data'!H15-'Choose Housekeeping Genes'!I$25,35-'Choose Housekeeping Genes'!I$25),"")</f>
        <v/>
      </c>
      <c r="I15" s="74" t="str">
        <f>IF(SUM('Test Sample Data'!I$3:I$98)&gt;10,IF(AND(ISNUMBER('Test Sample Data'!I15),'Test Sample Data'!I15&lt;35,'Test Sample Data'!I15&gt;0),'Test Sample Data'!I15-'Choose Housekeeping Genes'!J$25,35-'Choose Housekeeping Genes'!J$25),"")</f>
        <v/>
      </c>
      <c r="J15" s="74" t="str">
        <f>IF(SUM('Test Sample Data'!J$3:J$98)&gt;10,IF(AND(ISNUMBER('Test Sample Data'!J15),'Test Sample Data'!J15&lt;35,'Test Sample Data'!J15&gt;0),'Test Sample Data'!J15-'Choose Housekeeping Genes'!K$25,35-'Choose Housekeeping Genes'!K$25),"")</f>
        <v/>
      </c>
      <c r="K15" s="74" t="str">
        <f>IF(SUM('Test Sample Data'!K$3:K$98)&gt;10,IF(AND(ISNUMBER('Test Sample Data'!K15),'Test Sample Data'!K15&lt;35,'Test Sample Data'!K15&gt;0),'Test Sample Data'!K15-'Choose Housekeeping Genes'!L$25,35-'Choose Housekeeping Genes'!L$25),"")</f>
        <v/>
      </c>
      <c r="L15" s="74" t="str">
        <f>IF(SUM('Test Sample Data'!L$3:L$98)&gt;10,IF(AND(ISNUMBER('Test Sample Data'!L15),'Test Sample Data'!L15&lt;35,'Test Sample Data'!L15&gt;0),'Test Sample Data'!L15-'Choose Housekeeping Genes'!M$25,35-'Choose Housekeeping Genes'!M$25),"")</f>
        <v/>
      </c>
      <c r="M15" s="74" t="str">
        <f>IF(SUM('Test Sample Data'!M$3:M$98)&gt;10,IF(AND(ISNUMBER('Test Sample Data'!M15),'Test Sample Data'!M15&lt;35,'Test Sample Data'!M15&gt;0),'Test Sample Data'!M15-'Choose Housekeeping Genes'!N$25,35-'Choose Housekeeping Genes'!N$25),"")</f>
        <v/>
      </c>
      <c r="N15" s="74" t="str">
        <f>IF(SUM('Test Sample Data'!N$3:N$98)&gt;10,IF(AND(ISNUMBER('Test Sample Data'!N15),'Test Sample Data'!N15&lt;35,'Test Sample Data'!N15&gt;0),'Test Sample Data'!N15-'Choose Housekeeping Genes'!O$25,35-'Choose Housekeeping Genes'!O$25),"")</f>
        <v/>
      </c>
      <c r="O15" s="74" t="str">
        <f>IF(SUM('Test Sample Data'!O$3:O$98)&gt;10,IF(AND(ISNUMBER('Test Sample Data'!O15),'Test Sample Data'!O15&lt;35,'Test Sample Data'!O15&gt;0),'Test Sample Data'!O15-'Choose Housekeeping Genes'!P$25,35-'Choose Housekeeping Genes'!P$25),"")</f>
        <v/>
      </c>
      <c r="P15" s="74" t="str">
        <f>IF(SUM('Test Sample Data'!P$3:P$98)&gt;10,IF(AND(ISNUMBER('Test Sample Data'!P15),'Test Sample Data'!P15&lt;35,'Test Sample Data'!P15&gt;0),'Test Sample Data'!P15-'Choose Housekeeping Genes'!Q$25,35-'Choose Housekeeping Genes'!Q$25),"")</f>
        <v/>
      </c>
      <c r="Q15" s="74" t="str">
        <f>IF(SUM('Test Sample Data'!Q$3:Q$98)&gt;10,IF(AND(ISNUMBER('Test Sample Data'!Q15),'Test Sample Data'!Q15&lt;35,'Test Sample Data'!Q15&gt;0),'Test Sample Data'!Q15-'Choose Housekeeping Genes'!R$25,35-'Choose Housekeeping Genes'!R$25),"")</f>
        <v/>
      </c>
      <c r="R15" s="74" t="str">
        <f>IF(SUM('Test Sample Data'!R$3:R$98)&gt;10,IF(AND(ISNUMBER('Test Sample Data'!R15),'Test Sample Data'!R15&lt;35,'Test Sample Data'!R15&gt;0),'Test Sample Data'!R15-'Choose Housekeeping Genes'!S$25,35-'Choose Housekeeping Genes'!S$25),"")</f>
        <v/>
      </c>
      <c r="S15" s="74" t="str">
        <f>IF(SUM('Test Sample Data'!S$3:S$98)&gt;10,IF(AND(ISNUMBER('Test Sample Data'!S15),'Test Sample Data'!S15&lt;35,'Test Sample Data'!S15&gt;0),'Test Sample Data'!S15-'Choose Housekeeping Genes'!T$25,35-'Choose Housekeeping Genes'!T$25),"")</f>
        <v/>
      </c>
      <c r="T15" s="74" t="str">
        <f>IF(SUM('Test Sample Data'!T$3:T$98)&gt;10,IF(AND(ISNUMBER('Test Sample Data'!T15),'Test Sample Data'!T15&lt;35,'Test Sample Data'!T15&gt;0),'Test Sample Data'!T15-'Choose Housekeeping Genes'!U$25,35-'Choose Housekeeping Genes'!U$25),"")</f>
        <v/>
      </c>
      <c r="U15" s="74" t="str">
        <f>IF(SUM('Test Sample Data'!U$3:U$98)&gt;10,IF(AND(ISNUMBER('Test Sample Data'!U15),'Test Sample Data'!U15&lt;35,'Test Sample Data'!U15&gt;0),'Test Sample Data'!U15-'Choose Housekeeping Genes'!V$25,35-'Choose Housekeeping Genes'!V$25),"")</f>
        <v/>
      </c>
      <c r="V15" s="74" t="str">
        <f>IF(SUM('Test Sample Data'!V$3:V$98)&gt;10,IF(AND(ISNUMBER('Test Sample Data'!V15),'Test Sample Data'!V15&lt;35,'Test Sample Data'!V15&gt;0),'Test Sample Data'!V15-'Choose Housekeeping Genes'!W$25,35-'Choose Housekeeping Genes'!W$25),"")</f>
        <v/>
      </c>
      <c r="W15" s="138" t="str">
        <f>'Control Sample Data'!A15</f>
        <v>HMCES</v>
      </c>
      <c r="X15" s="139" t="s">
        <v>14</v>
      </c>
      <c r="Y15" s="74" t="str">
        <f>IF(SUM('Control Sample Data'!C$3:C$98)&gt;10,IF(AND(ISNUMBER('Control Sample Data'!C15),'Control Sample Data'!C15&lt;35,'Control Sample Data'!C15&gt;0),'Control Sample Data'!C15-'Choose Housekeeping Genes'!AA$25,35-'Choose Housekeeping Genes'!AA$25),"")</f>
        <v/>
      </c>
      <c r="Z15" s="74" t="str">
        <f>IF(SUM('Control Sample Data'!D$3:D$98)&gt;10,IF(AND(ISNUMBER('Control Sample Data'!D15),'Control Sample Data'!D15&lt;35,'Control Sample Data'!D15&gt;0),'Control Sample Data'!D15-'Choose Housekeeping Genes'!AB$25,35-'Choose Housekeeping Genes'!AB$25),"")</f>
        <v/>
      </c>
      <c r="AA15" s="74" t="str">
        <f>IF(SUM('Control Sample Data'!E$3:E$98)&gt;10,IF(AND(ISNUMBER('Control Sample Data'!E15),'Control Sample Data'!E15&lt;35,'Control Sample Data'!E15&gt;0),'Control Sample Data'!E15-'Choose Housekeeping Genes'!AC$25,35-'Choose Housekeeping Genes'!AC$25),"")</f>
        <v/>
      </c>
      <c r="AB15" s="74" t="str">
        <f>IF(SUM('Control Sample Data'!F$3:F$98)&gt;10,IF(AND(ISNUMBER('Control Sample Data'!F15),'Control Sample Data'!F15&lt;35,'Control Sample Data'!F15&gt;0),'Control Sample Data'!F15-'Choose Housekeeping Genes'!AD$25,35-'Choose Housekeeping Genes'!AD$25),"")</f>
        <v/>
      </c>
      <c r="AC15" s="74" t="str">
        <f>IF(SUM('Control Sample Data'!G$3:G$98)&gt;10,IF(AND(ISNUMBER('Control Sample Data'!G15),'Control Sample Data'!G15&lt;35,'Control Sample Data'!G15&gt;0),'Control Sample Data'!G15-'Choose Housekeeping Genes'!AE$25,35-'Choose Housekeeping Genes'!AE$25),"")</f>
        <v/>
      </c>
      <c r="AD15" s="74" t="str">
        <f>IF(SUM('Control Sample Data'!H$3:H$98)&gt;10,IF(AND(ISNUMBER('Control Sample Data'!H15),'Control Sample Data'!H15&lt;35,'Control Sample Data'!H15&gt;0),'Control Sample Data'!H15-'Choose Housekeeping Genes'!AF$25,35-'Choose Housekeeping Genes'!AF$25),"")</f>
        <v/>
      </c>
      <c r="AE15" s="74" t="str">
        <f>IF(SUM('Control Sample Data'!I$3:I$98)&gt;10,IF(AND(ISNUMBER('Control Sample Data'!I15),'Control Sample Data'!I15&lt;35,'Control Sample Data'!I15&gt;0),'Control Sample Data'!I15-'Choose Housekeeping Genes'!AG$25,35-'Choose Housekeeping Genes'!AG$25),"")</f>
        <v/>
      </c>
      <c r="AF15" s="74" t="str">
        <f>IF(SUM('Control Sample Data'!J$3:J$98)&gt;10,IF(AND(ISNUMBER('Control Sample Data'!J15),'Control Sample Data'!J15&lt;35,'Control Sample Data'!J15&gt;0),'Control Sample Data'!J15-'Choose Housekeeping Genes'!AH$25,35-'Choose Housekeeping Genes'!AH$25),"")</f>
        <v/>
      </c>
      <c r="AG15" s="74" t="str">
        <f>IF(SUM('Control Sample Data'!K$3:K$98)&gt;10,IF(AND(ISNUMBER('Control Sample Data'!K15),'Control Sample Data'!K15&lt;35,'Control Sample Data'!K15&gt;0),'Control Sample Data'!K15-'Choose Housekeeping Genes'!AI$25,35-'Choose Housekeeping Genes'!AI$25),"")</f>
        <v/>
      </c>
      <c r="AH15" s="74" t="str">
        <f>IF(SUM('Control Sample Data'!L$3:L$98)&gt;10,IF(AND(ISNUMBER('Control Sample Data'!L15),'Control Sample Data'!L15&lt;35,'Control Sample Data'!L15&gt;0),'Control Sample Data'!L15-'Choose Housekeeping Genes'!AJ$25,35-'Choose Housekeeping Genes'!AJ$25),"")</f>
        <v/>
      </c>
      <c r="AI15" s="74" t="str">
        <f>IF(SUM('Control Sample Data'!M$3:M$98)&gt;10,IF(AND(ISNUMBER('Control Sample Data'!M15),'Control Sample Data'!M15&lt;35,'Control Sample Data'!M15&gt;0),'Control Sample Data'!M15-'Choose Housekeeping Genes'!AK$25,35-'Choose Housekeeping Genes'!AK$25),"")</f>
        <v/>
      </c>
      <c r="AJ15" s="74" t="str">
        <f>IF(SUM('Control Sample Data'!N$3:N$98)&gt;10,IF(AND(ISNUMBER('Control Sample Data'!N15),'Control Sample Data'!N15&lt;35,'Control Sample Data'!N15&gt;0),'Control Sample Data'!N15-'Choose Housekeeping Genes'!AL$25,35-'Choose Housekeeping Genes'!AL$25),"")</f>
        <v/>
      </c>
      <c r="AK15" s="74" t="str">
        <f>IF(SUM('Control Sample Data'!O$3:O$98)&gt;10,IF(AND(ISNUMBER('Control Sample Data'!O15),'Control Sample Data'!O15&lt;35,'Control Sample Data'!O15&gt;0),'Control Sample Data'!O15-'Choose Housekeeping Genes'!AM$25,35-'Choose Housekeeping Genes'!AM$25),"")</f>
        <v/>
      </c>
      <c r="AL15" s="74" t="str">
        <f>IF(SUM('Control Sample Data'!P$3:P$98)&gt;10,IF(AND(ISNUMBER('Control Sample Data'!P15),'Control Sample Data'!P15&lt;35,'Control Sample Data'!P15&gt;0),'Control Sample Data'!P15-'Choose Housekeeping Genes'!AN$25,35-'Choose Housekeeping Genes'!AN$25),"")</f>
        <v/>
      </c>
      <c r="AM15" s="74" t="str">
        <f>IF(SUM('Control Sample Data'!Q$3:Q$98)&gt;10,IF(AND(ISNUMBER('Control Sample Data'!Q15),'Control Sample Data'!Q15&lt;35,'Control Sample Data'!Q15&gt;0),'Control Sample Data'!Q15-'Choose Housekeeping Genes'!AO$25,35-'Choose Housekeeping Genes'!AO$25),"")</f>
        <v/>
      </c>
      <c r="AN15" s="74" t="str">
        <f>IF(SUM('Control Sample Data'!R$3:R$98)&gt;10,IF(AND(ISNUMBER('Control Sample Data'!R15),'Control Sample Data'!R15&lt;35,'Control Sample Data'!R15&gt;0),'Control Sample Data'!R15-'Choose Housekeeping Genes'!AP$25,35-'Choose Housekeeping Genes'!AP$25),"")</f>
        <v/>
      </c>
      <c r="AO15" s="74" t="str">
        <f>IF(SUM('Control Sample Data'!S$3:S$98)&gt;10,IF(AND(ISNUMBER('Control Sample Data'!S15),'Control Sample Data'!S15&lt;35,'Control Sample Data'!S15&gt;0),'Control Sample Data'!S15-'Choose Housekeeping Genes'!AQ$25,35-'Choose Housekeeping Genes'!AQ$25),"")</f>
        <v/>
      </c>
      <c r="AP15" s="74" t="str">
        <f>IF(SUM('Control Sample Data'!T$3:T$98)&gt;10,IF(AND(ISNUMBER('Control Sample Data'!T15),'Control Sample Data'!T15&lt;35,'Control Sample Data'!T15&gt;0),'Control Sample Data'!T15-'Choose Housekeeping Genes'!AR$25,35-'Choose Housekeeping Genes'!AR$25),"")</f>
        <v/>
      </c>
      <c r="AQ15" s="74" t="str">
        <f>IF(SUM('Control Sample Data'!U$3:U$98)&gt;10,IF(AND(ISNUMBER('Control Sample Data'!U15),'Control Sample Data'!U15&lt;35,'Control Sample Data'!U15&gt;0),'Control Sample Data'!U15-'Choose Housekeeping Genes'!AS$25,35-'Choose Housekeeping Genes'!AS$25),"")</f>
        <v/>
      </c>
      <c r="AR15" s="74" t="str">
        <f>IF(SUM('Control Sample Data'!V$3:V$98)&gt;10,IF(AND(ISNUMBER('Control Sample Data'!V15),'Control Sample Data'!V15&lt;35,'Control Sample Data'!V15&gt;0),'Control Sample Data'!V15-'Choose Housekeeping Genes'!AT$25,35-'Choose Housekeeping Genes'!AT$25),"")</f>
        <v/>
      </c>
      <c r="AS15" s="29" t="str">
        <f>'Control Sample Data'!A15</f>
        <v>HMCES</v>
      </c>
      <c r="AT15" s="28" t="s">
        <v>14</v>
      </c>
      <c r="AU15" s="74" t="str">
        <f ca="1">IF(ISNUMBER(C15-'Choose Housekeeping Genes'!D$15),C15-'Choose Housekeeping Genes'!D$15,"")</f>
        <v/>
      </c>
      <c r="AV15" s="74" t="str">
        <f ca="1">IF(ISNUMBER(D15-'Choose Housekeeping Genes'!E$15),D15-'Choose Housekeeping Genes'!E$15,"")</f>
        <v/>
      </c>
      <c r="AW15" s="74" t="str">
        <f ca="1">IF(ISNUMBER(E15-'Choose Housekeeping Genes'!F$15),E15-'Choose Housekeeping Genes'!F$15,"")</f>
        <v/>
      </c>
      <c r="AX15" s="74" t="str">
        <f ca="1">IF(ISNUMBER(F15-'Choose Housekeeping Genes'!G$15),F15-'Choose Housekeeping Genes'!G$15,"")</f>
        <v/>
      </c>
      <c r="AY15" s="74" t="str">
        <f ca="1">IF(ISNUMBER(G15-'Choose Housekeeping Genes'!H$15),G15-'Choose Housekeeping Genes'!H$15,"")</f>
        <v/>
      </c>
      <c r="AZ15" s="74" t="str">
        <f ca="1">IF(ISNUMBER(H15-'Choose Housekeeping Genes'!I$15),H15-'Choose Housekeeping Genes'!I$15,"")</f>
        <v/>
      </c>
      <c r="BA15" s="74" t="str">
        <f ca="1">IF(ISNUMBER(I15-'Choose Housekeeping Genes'!J$15),I15-'Choose Housekeeping Genes'!J$15,"")</f>
        <v/>
      </c>
      <c r="BB15" s="74" t="str">
        <f ca="1">IF(ISNUMBER(J15-'Choose Housekeeping Genes'!K$15),J15-'Choose Housekeeping Genes'!K$15,"")</f>
        <v/>
      </c>
      <c r="BC15" s="74" t="str">
        <f ca="1">IF(ISNUMBER(K15-'Choose Housekeeping Genes'!L$15),K15-'Choose Housekeeping Genes'!L$15,"")</f>
        <v/>
      </c>
      <c r="BD15" s="74" t="str">
        <f ca="1">IF(ISNUMBER(L15-'Choose Housekeeping Genes'!M$15),L15-'Choose Housekeeping Genes'!M$15,"")</f>
        <v/>
      </c>
      <c r="BE15" s="74" t="str">
        <f ca="1">IF(ISNUMBER(M15-'Choose Housekeeping Genes'!N$15),M15-'Choose Housekeeping Genes'!N$15,"")</f>
        <v/>
      </c>
      <c r="BF15" s="74" t="str">
        <f ca="1">IF(ISNUMBER(N15-'Choose Housekeeping Genes'!O$15),N15-'Choose Housekeeping Genes'!O$15,"")</f>
        <v/>
      </c>
      <c r="BG15" s="74" t="str">
        <f ca="1">IF(ISNUMBER(O15-'Choose Housekeeping Genes'!P$15),O15-'Choose Housekeeping Genes'!P$15,"")</f>
        <v/>
      </c>
      <c r="BH15" s="74" t="str">
        <f ca="1">IF(ISNUMBER(P15-'Choose Housekeeping Genes'!Q$15),P15-'Choose Housekeeping Genes'!Q$15,"")</f>
        <v/>
      </c>
      <c r="BI15" s="74" t="str">
        <f ca="1">IF(ISNUMBER(Q15-'Choose Housekeeping Genes'!R$15),Q15-'Choose Housekeeping Genes'!R$15,"")</f>
        <v/>
      </c>
      <c r="BJ15" s="74" t="str">
        <f ca="1">IF(ISNUMBER(R15-'Choose Housekeeping Genes'!S$15),R15-'Choose Housekeeping Genes'!S$15,"")</f>
        <v/>
      </c>
      <c r="BK15" s="74" t="str">
        <f ca="1">IF(ISNUMBER(S15-'Choose Housekeeping Genes'!T$15),S15-'Choose Housekeeping Genes'!T$15,"")</f>
        <v/>
      </c>
      <c r="BL15" s="74" t="str">
        <f ca="1">IF(ISNUMBER(T15-'Choose Housekeeping Genes'!U$15),T15-'Choose Housekeeping Genes'!U$15,"")</f>
        <v/>
      </c>
      <c r="BM15" s="74" t="str">
        <f ca="1">IF(ISNUMBER(U15-'Choose Housekeeping Genes'!V$15),U15-'Choose Housekeeping Genes'!V$15,"")</f>
        <v/>
      </c>
      <c r="BN15" s="74" t="str">
        <f ca="1">IF(ISNUMBER(V15-'Choose Housekeeping Genes'!W$15),V15-'Choose Housekeeping Genes'!W$15,"")</f>
        <v/>
      </c>
      <c r="BO15" s="140" t="str">
        <f t="shared" si="0"/>
        <v>HMCES</v>
      </c>
      <c r="BP15" s="139" t="s">
        <v>14</v>
      </c>
      <c r="BQ15" s="74" t="str">
        <f ca="1">IF(ISNUMBER(Y15-'Choose Housekeeping Genes'!AA$15),Y15-'Choose Housekeeping Genes'!AA$15,"")</f>
        <v/>
      </c>
      <c r="BR15" s="74" t="str">
        <f ca="1">IF(ISNUMBER(Z15-'Choose Housekeeping Genes'!AB$15),Z15-'Choose Housekeeping Genes'!AB$15,"")</f>
        <v/>
      </c>
      <c r="BS15" s="74" t="str">
        <f ca="1">IF(ISNUMBER(AA15-'Choose Housekeeping Genes'!AC$15),AA15-'Choose Housekeeping Genes'!AC$15,"")</f>
        <v/>
      </c>
      <c r="BT15" s="74" t="str">
        <f ca="1">IF(ISNUMBER(AB15-'Choose Housekeeping Genes'!AD$15),AB15-'Choose Housekeeping Genes'!AD$15,"")</f>
        <v/>
      </c>
      <c r="BU15" s="74" t="str">
        <f ca="1">IF(ISNUMBER(AC15-'Choose Housekeeping Genes'!AE$15),AC15-'Choose Housekeeping Genes'!AE$15,"")</f>
        <v/>
      </c>
      <c r="BV15" s="74" t="str">
        <f ca="1">IF(ISNUMBER(AD15-'Choose Housekeeping Genes'!AF$15),AD15-'Choose Housekeeping Genes'!AF$15,"")</f>
        <v/>
      </c>
      <c r="BW15" s="74" t="str">
        <f ca="1">IF(ISNUMBER(AE15-'Choose Housekeeping Genes'!AG$15),AE15-'Choose Housekeeping Genes'!AG$15,"")</f>
        <v/>
      </c>
      <c r="BX15" s="74" t="str">
        <f ca="1">IF(ISNUMBER(AF15-'Choose Housekeeping Genes'!AH$15),AF15-'Choose Housekeeping Genes'!AH$15,"")</f>
        <v/>
      </c>
      <c r="BY15" s="74" t="str">
        <f ca="1">IF(ISNUMBER(AG15-'Choose Housekeeping Genes'!AI$15),AG15-'Choose Housekeeping Genes'!AI$15,"")</f>
        <v/>
      </c>
      <c r="BZ15" s="74" t="str">
        <f ca="1">IF(ISNUMBER(AH15-'Choose Housekeeping Genes'!AJ$15),AH15-'Choose Housekeeping Genes'!AJ$15,"")</f>
        <v/>
      </c>
      <c r="CA15" s="74" t="str">
        <f ca="1">IF(ISNUMBER(AI15-'Choose Housekeeping Genes'!AK$15),AI15-'Choose Housekeeping Genes'!AK$15,"")</f>
        <v/>
      </c>
      <c r="CB15" s="74" t="str">
        <f ca="1">IF(ISNUMBER(AJ15-'Choose Housekeeping Genes'!AL$15),AJ15-'Choose Housekeeping Genes'!AL$15,"")</f>
        <v/>
      </c>
      <c r="CC15" s="74" t="str">
        <f ca="1">IF(ISNUMBER(AK15-'Choose Housekeeping Genes'!AM$15),AK15-'Choose Housekeeping Genes'!AM$15,"")</f>
        <v/>
      </c>
      <c r="CD15" s="74" t="str">
        <f ca="1">IF(ISNUMBER(AL15-'Choose Housekeeping Genes'!AN$15),AL15-'Choose Housekeeping Genes'!AN$15,"")</f>
        <v/>
      </c>
      <c r="CE15" s="74" t="str">
        <f ca="1">IF(ISNUMBER(AM15-'Choose Housekeeping Genes'!AO$15),AM15-'Choose Housekeeping Genes'!AO$15,"")</f>
        <v/>
      </c>
      <c r="CF15" s="74" t="str">
        <f ca="1">IF(ISNUMBER(AN15-'Choose Housekeeping Genes'!AP$15),AN15-'Choose Housekeeping Genes'!AP$15,"")</f>
        <v/>
      </c>
      <c r="CG15" s="74" t="str">
        <f ca="1">IF(ISNUMBER(AO15-'Choose Housekeeping Genes'!AQ$15),AO15-'Choose Housekeeping Genes'!AQ$15,"")</f>
        <v/>
      </c>
      <c r="CH15" s="74" t="str">
        <f ca="1">IF(ISNUMBER(AP15-'Choose Housekeeping Genes'!AR$15),AP15-'Choose Housekeeping Genes'!AR$15,"")</f>
        <v/>
      </c>
      <c r="CI15" s="74" t="str">
        <f ca="1">IF(ISNUMBER(AQ15-'Choose Housekeeping Genes'!AS$15),AQ15-'Choose Housekeeping Genes'!AS$15,"")</f>
        <v/>
      </c>
      <c r="CJ15" s="74" t="str">
        <f ca="1">IF(ISNUMBER(AR15-'Choose Housekeeping Genes'!AT$15),AR15-'Choose Housekeeping Genes'!AT$15,"")</f>
        <v/>
      </c>
      <c r="CK15" s="22" t="e">
        <f t="shared" ca="1" si="1"/>
        <v>#DIV/0!</v>
      </c>
      <c r="CL15" s="111" t="e">
        <f t="shared" ca="1" si="2"/>
        <v>#DIV/0!</v>
      </c>
      <c r="CQ15" s="3">
        <v>13</v>
      </c>
      <c r="CR15" s="52" t="e">
        <f t="array" aca="1" ref="CR15" ca="1">INDIRECT("'All expressed genes'!$A"&amp;MIN(IF('All expressed genes'!$G$3:$G$90=LARGE('All expressed genes'!$G$3:$G$90,CQ15),ROW('All expressed genes'!$A$3:$A$90),"")))</f>
        <v>#DIV/0!</v>
      </c>
      <c r="CS15" s="52" t="e">
        <f t="array" aca="1" ref="CS15" ca="1">INDIRECT("'All expressed genes'!$G"&amp;MIN(IF('All expressed genes'!$G$3:$G$90=LARGE('All expressed genes'!$G$3:$G$90,CQ15),ROW('All expressed genes'!$A$3:$A$90),"")))</f>
        <v>#DIV/0!</v>
      </c>
      <c r="CT15" s="52"/>
      <c r="CU15" s="52">
        <f t="shared" si="4"/>
        <v>76</v>
      </c>
      <c r="CV15" s="52" t="e">
        <f t="array" aca="1" ref="CV15" ca="1">INDIRECT("'All expressed genes'!$A"&amp;MIN(IF('All expressed genes'!$G$3:$G$90=LARGE('All expressed genes'!$G$3:$G$90,CU15),ROW('All expressed genes'!$A$3:$A$90),"")))</f>
        <v>#DIV/0!</v>
      </c>
      <c r="CW15" s="52" t="e">
        <f t="array" aca="1" ref="CW15" ca="1">INDIRECT("'All expressed genes'!$I"&amp;MIN(IF('All expressed genes'!$G$3:$G$90=LARGE('All expressed genes'!$G$3:$G$90,CU15),ROW('All expressed genes'!$A$3:$A$90),"")))</f>
        <v>#DIV/0!</v>
      </c>
      <c r="CX15" s="52" t="e">
        <f t="shared" ca="1" si="3"/>
        <v>#DIV/0!</v>
      </c>
    </row>
    <row r="16" spans="1:102" ht="12.75" customHeight="1" x14ac:dyDescent="0.2">
      <c r="A16" s="27" t="str">
        <f>'Test Sample Data'!A16</f>
        <v>MEP50</v>
      </c>
      <c r="B16" s="28" t="s">
        <v>15</v>
      </c>
      <c r="C16" s="74" t="str">
        <f>IF(SUM('Test Sample Data'!C$3:C$98)&gt;10,IF(AND(ISNUMBER('Test Sample Data'!C16),'Test Sample Data'!C16&lt;35,'Test Sample Data'!C16&gt;0),'Test Sample Data'!C16-'Choose Housekeeping Genes'!D$25,35-'Choose Housekeeping Genes'!D$25),"")</f>
        <v/>
      </c>
      <c r="D16" s="74" t="str">
        <f>IF(SUM('Test Sample Data'!D$3:D$98)&gt;10,IF(AND(ISNUMBER('Test Sample Data'!D16),'Test Sample Data'!D16&lt;35,'Test Sample Data'!D16&gt;0),'Test Sample Data'!D16-'Choose Housekeeping Genes'!E$25,35-'Choose Housekeeping Genes'!E$25),"")</f>
        <v/>
      </c>
      <c r="E16" s="74" t="str">
        <f>IF(SUM('Test Sample Data'!E$3:E$98)&gt;10,IF(AND(ISNUMBER('Test Sample Data'!E16),'Test Sample Data'!E16&lt;35,'Test Sample Data'!E16&gt;0),'Test Sample Data'!E16-'Choose Housekeeping Genes'!F$25,35-'Choose Housekeeping Genes'!F$25),"")</f>
        <v/>
      </c>
      <c r="F16" s="74" t="str">
        <f>IF(SUM('Test Sample Data'!F$3:F$98)&gt;10,IF(AND(ISNUMBER('Test Sample Data'!F16),'Test Sample Data'!F16&lt;35,'Test Sample Data'!F16&gt;0),'Test Sample Data'!F16-'Choose Housekeeping Genes'!G$25,35-'Choose Housekeeping Genes'!G$25),"")</f>
        <v/>
      </c>
      <c r="G16" s="74" t="str">
        <f>IF(SUM('Test Sample Data'!G$3:G$98)&gt;10,IF(AND(ISNUMBER('Test Sample Data'!G16),'Test Sample Data'!G16&lt;35,'Test Sample Data'!G16&gt;0),'Test Sample Data'!G16-'Choose Housekeeping Genes'!H$25,35-'Choose Housekeeping Genes'!H$25),"")</f>
        <v/>
      </c>
      <c r="H16" s="74" t="str">
        <f>IF(SUM('Test Sample Data'!H$3:H$98)&gt;10,IF(AND(ISNUMBER('Test Sample Data'!H16),'Test Sample Data'!H16&lt;35,'Test Sample Data'!H16&gt;0),'Test Sample Data'!H16-'Choose Housekeeping Genes'!I$25,35-'Choose Housekeeping Genes'!I$25),"")</f>
        <v/>
      </c>
      <c r="I16" s="74" t="str">
        <f>IF(SUM('Test Sample Data'!I$3:I$98)&gt;10,IF(AND(ISNUMBER('Test Sample Data'!I16),'Test Sample Data'!I16&lt;35,'Test Sample Data'!I16&gt;0),'Test Sample Data'!I16-'Choose Housekeeping Genes'!J$25,35-'Choose Housekeeping Genes'!J$25),"")</f>
        <v/>
      </c>
      <c r="J16" s="74" t="str">
        <f>IF(SUM('Test Sample Data'!J$3:J$98)&gt;10,IF(AND(ISNUMBER('Test Sample Data'!J16),'Test Sample Data'!J16&lt;35,'Test Sample Data'!J16&gt;0),'Test Sample Data'!J16-'Choose Housekeeping Genes'!K$25,35-'Choose Housekeeping Genes'!K$25),"")</f>
        <v/>
      </c>
      <c r="K16" s="74" t="str">
        <f>IF(SUM('Test Sample Data'!K$3:K$98)&gt;10,IF(AND(ISNUMBER('Test Sample Data'!K16),'Test Sample Data'!K16&lt;35,'Test Sample Data'!K16&gt;0),'Test Sample Data'!K16-'Choose Housekeeping Genes'!L$25,35-'Choose Housekeeping Genes'!L$25),"")</f>
        <v/>
      </c>
      <c r="L16" s="74" t="str">
        <f>IF(SUM('Test Sample Data'!L$3:L$98)&gt;10,IF(AND(ISNUMBER('Test Sample Data'!L16),'Test Sample Data'!L16&lt;35,'Test Sample Data'!L16&gt;0),'Test Sample Data'!L16-'Choose Housekeeping Genes'!M$25,35-'Choose Housekeeping Genes'!M$25),"")</f>
        <v/>
      </c>
      <c r="M16" s="74" t="str">
        <f>IF(SUM('Test Sample Data'!M$3:M$98)&gt;10,IF(AND(ISNUMBER('Test Sample Data'!M16),'Test Sample Data'!M16&lt;35,'Test Sample Data'!M16&gt;0),'Test Sample Data'!M16-'Choose Housekeeping Genes'!N$25,35-'Choose Housekeeping Genes'!N$25),"")</f>
        <v/>
      </c>
      <c r="N16" s="74" t="str">
        <f>IF(SUM('Test Sample Data'!N$3:N$98)&gt;10,IF(AND(ISNUMBER('Test Sample Data'!N16),'Test Sample Data'!N16&lt;35,'Test Sample Data'!N16&gt;0),'Test Sample Data'!N16-'Choose Housekeeping Genes'!O$25,35-'Choose Housekeeping Genes'!O$25),"")</f>
        <v/>
      </c>
      <c r="O16" s="74" t="str">
        <f>IF(SUM('Test Sample Data'!O$3:O$98)&gt;10,IF(AND(ISNUMBER('Test Sample Data'!O16),'Test Sample Data'!O16&lt;35,'Test Sample Data'!O16&gt;0),'Test Sample Data'!O16-'Choose Housekeeping Genes'!P$25,35-'Choose Housekeeping Genes'!P$25),"")</f>
        <v/>
      </c>
      <c r="P16" s="74" t="str">
        <f>IF(SUM('Test Sample Data'!P$3:P$98)&gt;10,IF(AND(ISNUMBER('Test Sample Data'!P16),'Test Sample Data'!P16&lt;35,'Test Sample Data'!P16&gt;0),'Test Sample Data'!P16-'Choose Housekeeping Genes'!Q$25,35-'Choose Housekeeping Genes'!Q$25),"")</f>
        <v/>
      </c>
      <c r="Q16" s="74" t="str">
        <f>IF(SUM('Test Sample Data'!Q$3:Q$98)&gt;10,IF(AND(ISNUMBER('Test Sample Data'!Q16),'Test Sample Data'!Q16&lt;35,'Test Sample Data'!Q16&gt;0),'Test Sample Data'!Q16-'Choose Housekeeping Genes'!R$25,35-'Choose Housekeeping Genes'!R$25),"")</f>
        <v/>
      </c>
      <c r="R16" s="74" t="str">
        <f>IF(SUM('Test Sample Data'!R$3:R$98)&gt;10,IF(AND(ISNUMBER('Test Sample Data'!R16),'Test Sample Data'!R16&lt;35,'Test Sample Data'!R16&gt;0),'Test Sample Data'!R16-'Choose Housekeeping Genes'!S$25,35-'Choose Housekeeping Genes'!S$25),"")</f>
        <v/>
      </c>
      <c r="S16" s="74" t="str">
        <f>IF(SUM('Test Sample Data'!S$3:S$98)&gt;10,IF(AND(ISNUMBER('Test Sample Data'!S16),'Test Sample Data'!S16&lt;35,'Test Sample Data'!S16&gt;0),'Test Sample Data'!S16-'Choose Housekeeping Genes'!T$25,35-'Choose Housekeeping Genes'!T$25),"")</f>
        <v/>
      </c>
      <c r="T16" s="74" t="str">
        <f>IF(SUM('Test Sample Data'!T$3:T$98)&gt;10,IF(AND(ISNUMBER('Test Sample Data'!T16),'Test Sample Data'!T16&lt;35,'Test Sample Data'!T16&gt;0),'Test Sample Data'!T16-'Choose Housekeeping Genes'!U$25,35-'Choose Housekeeping Genes'!U$25),"")</f>
        <v/>
      </c>
      <c r="U16" s="74" t="str">
        <f>IF(SUM('Test Sample Data'!U$3:U$98)&gt;10,IF(AND(ISNUMBER('Test Sample Data'!U16),'Test Sample Data'!U16&lt;35,'Test Sample Data'!U16&gt;0),'Test Sample Data'!U16-'Choose Housekeeping Genes'!V$25,35-'Choose Housekeeping Genes'!V$25),"")</f>
        <v/>
      </c>
      <c r="V16" s="74" t="str">
        <f>IF(SUM('Test Sample Data'!V$3:V$98)&gt;10,IF(AND(ISNUMBER('Test Sample Data'!V16),'Test Sample Data'!V16&lt;35,'Test Sample Data'!V16&gt;0),'Test Sample Data'!V16-'Choose Housekeeping Genes'!W$25,35-'Choose Housekeeping Genes'!W$25),"")</f>
        <v/>
      </c>
      <c r="W16" s="138" t="str">
        <f>'Control Sample Data'!A16</f>
        <v>MEP50</v>
      </c>
      <c r="X16" s="139" t="s">
        <v>15</v>
      </c>
      <c r="Y16" s="74" t="str">
        <f>IF(SUM('Control Sample Data'!C$3:C$98)&gt;10,IF(AND(ISNUMBER('Control Sample Data'!C16),'Control Sample Data'!C16&lt;35,'Control Sample Data'!C16&gt;0),'Control Sample Data'!C16-'Choose Housekeeping Genes'!AA$25,35-'Choose Housekeeping Genes'!AA$25),"")</f>
        <v/>
      </c>
      <c r="Z16" s="74" t="str">
        <f>IF(SUM('Control Sample Data'!D$3:D$98)&gt;10,IF(AND(ISNUMBER('Control Sample Data'!D16),'Control Sample Data'!D16&lt;35,'Control Sample Data'!D16&gt;0),'Control Sample Data'!D16-'Choose Housekeeping Genes'!AB$25,35-'Choose Housekeeping Genes'!AB$25),"")</f>
        <v/>
      </c>
      <c r="AA16" s="74" t="str">
        <f>IF(SUM('Control Sample Data'!E$3:E$98)&gt;10,IF(AND(ISNUMBER('Control Sample Data'!E16),'Control Sample Data'!E16&lt;35,'Control Sample Data'!E16&gt;0),'Control Sample Data'!E16-'Choose Housekeeping Genes'!AC$25,35-'Choose Housekeeping Genes'!AC$25),"")</f>
        <v/>
      </c>
      <c r="AB16" s="74" t="str">
        <f>IF(SUM('Control Sample Data'!F$3:F$98)&gt;10,IF(AND(ISNUMBER('Control Sample Data'!F16),'Control Sample Data'!F16&lt;35,'Control Sample Data'!F16&gt;0),'Control Sample Data'!F16-'Choose Housekeeping Genes'!AD$25,35-'Choose Housekeeping Genes'!AD$25),"")</f>
        <v/>
      </c>
      <c r="AC16" s="74" t="str">
        <f>IF(SUM('Control Sample Data'!G$3:G$98)&gt;10,IF(AND(ISNUMBER('Control Sample Data'!G16),'Control Sample Data'!G16&lt;35,'Control Sample Data'!G16&gt;0),'Control Sample Data'!G16-'Choose Housekeeping Genes'!AE$25,35-'Choose Housekeeping Genes'!AE$25),"")</f>
        <v/>
      </c>
      <c r="AD16" s="74" t="str">
        <f>IF(SUM('Control Sample Data'!H$3:H$98)&gt;10,IF(AND(ISNUMBER('Control Sample Data'!H16),'Control Sample Data'!H16&lt;35,'Control Sample Data'!H16&gt;0),'Control Sample Data'!H16-'Choose Housekeeping Genes'!AF$25,35-'Choose Housekeeping Genes'!AF$25),"")</f>
        <v/>
      </c>
      <c r="AE16" s="74" t="str">
        <f>IF(SUM('Control Sample Data'!I$3:I$98)&gt;10,IF(AND(ISNUMBER('Control Sample Data'!I16),'Control Sample Data'!I16&lt;35,'Control Sample Data'!I16&gt;0),'Control Sample Data'!I16-'Choose Housekeeping Genes'!AG$25,35-'Choose Housekeeping Genes'!AG$25),"")</f>
        <v/>
      </c>
      <c r="AF16" s="74" t="str">
        <f>IF(SUM('Control Sample Data'!J$3:J$98)&gt;10,IF(AND(ISNUMBER('Control Sample Data'!J16),'Control Sample Data'!J16&lt;35,'Control Sample Data'!J16&gt;0),'Control Sample Data'!J16-'Choose Housekeeping Genes'!AH$25,35-'Choose Housekeeping Genes'!AH$25),"")</f>
        <v/>
      </c>
      <c r="AG16" s="74" t="str">
        <f>IF(SUM('Control Sample Data'!K$3:K$98)&gt;10,IF(AND(ISNUMBER('Control Sample Data'!K16),'Control Sample Data'!K16&lt;35,'Control Sample Data'!K16&gt;0),'Control Sample Data'!K16-'Choose Housekeeping Genes'!AI$25,35-'Choose Housekeeping Genes'!AI$25),"")</f>
        <v/>
      </c>
      <c r="AH16" s="74" t="str">
        <f>IF(SUM('Control Sample Data'!L$3:L$98)&gt;10,IF(AND(ISNUMBER('Control Sample Data'!L16),'Control Sample Data'!L16&lt;35,'Control Sample Data'!L16&gt;0),'Control Sample Data'!L16-'Choose Housekeeping Genes'!AJ$25,35-'Choose Housekeeping Genes'!AJ$25),"")</f>
        <v/>
      </c>
      <c r="AI16" s="74" t="str">
        <f>IF(SUM('Control Sample Data'!M$3:M$98)&gt;10,IF(AND(ISNUMBER('Control Sample Data'!M16),'Control Sample Data'!M16&lt;35,'Control Sample Data'!M16&gt;0),'Control Sample Data'!M16-'Choose Housekeeping Genes'!AK$25,35-'Choose Housekeeping Genes'!AK$25),"")</f>
        <v/>
      </c>
      <c r="AJ16" s="74" t="str">
        <f>IF(SUM('Control Sample Data'!N$3:N$98)&gt;10,IF(AND(ISNUMBER('Control Sample Data'!N16),'Control Sample Data'!N16&lt;35,'Control Sample Data'!N16&gt;0),'Control Sample Data'!N16-'Choose Housekeeping Genes'!AL$25,35-'Choose Housekeeping Genes'!AL$25),"")</f>
        <v/>
      </c>
      <c r="AK16" s="74" t="str">
        <f>IF(SUM('Control Sample Data'!O$3:O$98)&gt;10,IF(AND(ISNUMBER('Control Sample Data'!O16),'Control Sample Data'!O16&lt;35,'Control Sample Data'!O16&gt;0),'Control Sample Data'!O16-'Choose Housekeeping Genes'!AM$25,35-'Choose Housekeeping Genes'!AM$25),"")</f>
        <v/>
      </c>
      <c r="AL16" s="74" t="str">
        <f>IF(SUM('Control Sample Data'!P$3:P$98)&gt;10,IF(AND(ISNUMBER('Control Sample Data'!P16),'Control Sample Data'!P16&lt;35,'Control Sample Data'!P16&gt;0),'Control Sample Data'!P16-'Choose Housekeeping Genes'!AN$25,35-'Choose Housekeeping Genes'!AN$25),"")</f>
        <v/>
      </c>
      <c r="AM16" s="74" t="str">
        <f>IF(SUM('Control Sample Data'!Q$3:Q$98)&gt;10,IF(AND(ISNUMBER('Control Sample Data'!Q16),'Control Sample Data'!Q16&lt;35,'Control Sample Data'!Q16&gt;0),'Control Sample Data'!Q16-'Choose Housekeeping Genes'!AO$25,35-'Choose Housekeeping Genes'!AO$25),"")</f>
        <v/>
      </c>
      <c r="AN16" s="74" t="str">
        <f>IF(SUM('Control Sample Data'!R$3:R$98)&gt;10,IF(AND(ISNUMBER('Control Sample Data'!R16),'Control Sample Data'!R16&lt;35,'Control Sample Data'!R16&gt;0),'Control Sample Data'!R16-'Choose Housekeeping Genes'!AP$25,35-'Choose Housekeeping Genes'!AP$25),"")</f>
        <v/>
      </c>
      <c r="AO16" s="74" t="str">
        <f>IF(SUM('Control Sample Data'!S$3:S$98)&gt;10,IF(AND(ISNUMBER('Control Sample Data'!S16),'Control Sample Data'!S16&lt;35,'Control Sample Data'!S16&gt;0),'Control Sample Data'!S16-'Choose Housekeeping Genes'!AQ$25,35-'Choose Housekeeping Genes'!AQ$25),"")</f>
        <v/>
      </c>
      <c r="AP16" s="74" t="str">
        <f>IF(SUM('Control Sample Data'!T$3:T$98)&gt;10,IF(AND(ISNUMBER('Control Sample Data'!T16),'Control Sample Data'!T16&lt;35,'Control Sample Data'!T16&gt;0),'Control Sample Data'!T16-'Choose Housekeeping Genes'!AR$25,35-'Choose Housekeeping Genes'!AR$25),"")</f>
        <v/>
      </c>
      <c r="AQ16" s="74" t="str">
        <f>IF(SUM('Control Sample Data'!U$3:U$98)&gt;10,IF(AND(ISNUMBER('Control Sample Data'!U16),'Control Sample Data'!U16&lt;35,'Control Sample Data'!U16&gt;0),'Control Sample Data'!U16-'Choose Housekeeping Genes'!AS$25,35-'Choose Housekeeping Genes'!AS$25),"")</f>
        <v/>
      </c>
      <c r="AR16" s="74" t="str">
        <f>IF(SUM('Control Sample Data'!V$3:V$98)&gt;10,IF(AND(ISNUMBER('Control Sample Data'!V16),'Control Sample Data'!V16&lt;35,'Control Sample Data'!V16&gt;0),'Control Sample Data'!V16-'Choose Housekeeping Genes'!AT$25,35-'Choose Housekeeping Genes'!AT$25),"")</f>
        <v/>
      </c>
      <c r="AS16" s="29" t="str">
        <f>'Control Sample Data'!A16</f>
        <v>MEP50</v>
      </c>
      <c r="AT16" s="28" t="s">
        <v>15</v>
      </c>
      <c r="AU16" s="74" t="str">
        <f ca="1">IF(ISNUMBER(C16-'Choose Housekeeping Genes'!D$15),C16-'Choose Housekeeping Genes'!D$15,"")</f>
        <v/>
      </c>
      <c r="AV16" s="74" t="str">
        <f ca="1">IF(ISNUMBER(D16-'Choose Housekeeping Genes'!E$15),D16-'Choose Housekeeping Genes'!E$15,"")</f>
        <v/>
      </c>
      <c r="AW16" s="74" t="str">
        <f ca="1">IF(ISNUMBER(E16-'Choose Housekeeping Genes'!F$15),E16-'Choose Housekeeping Genes'!F$15,"")</f>
        <v/>
      </c>
      <c r="AX16" s="74" t="str">
        <f ca="1">IF(ISNUMBER(F16-'Choose Housekeeping Genes'!G$15),F16-'Choose Housekeeping Genes'!G$15,"")</f>
        <v/>
      </c>
      <c r="AY16" s="74" t="str">
        <f ca="1">IF(ISNUMBER(G16-'Choose Housekeeping Genes'!H$15),G16-'Choose Housekeeping Genes'!H$15,"")</f>
        <v/>
      </c>
      <c r="AZ16" s="74" t="str">
        <f ca="1">IF(ISNUMBER(H16-'Choose Housekeeping Genes'!I$15),H16-'Choose Housekeeping Genes'!I$15,"")</f>
        <v/>
      </c>
      <c r="BA16" s="74" t="str">
        <f ca="1">IF(ISNUMBER(I16-'Choose Housekeeping Genes'!J$15),I16-'Choose Housekeeping Genes'!J$15,"")</f>
        <v/>
      </c>
      <c r="BB16" s="74" t="str">
        <f ca="1">IF(ISNUMBER(J16-'Choose Housekeeping Genes'!K$15),J16-'Choose Housekeeping Genes'!K$15,"")</f>
        <v/>
      </c>
      <c r="BC16" s="74" t="str">
        <f ca="1">IF(ISNUMBER(K16-'Choose Housekeeping Genes'!L$15),K16-'Choose Housekeeping Genes'!L$15,"")</f>
        <v/>
      </c>
      <c r="BD16" s="74" t="str">
        <f ca="1">IF(ISNUMBER(L16-'Choose Housekeeping Genes'!M$15),L16-'Choose Housekeeping Genes'!M$15,"")</f>
        <v/>
      </c>
      <c r="BE16" s="74" t="str">
        <f ca="1">IF(ISNUMBER(M16-'Choose Housekeeping Genes'!N$15),M16-'Choose Housekeeping Genes'!N$15,"")</f>
        <v/>
      </c>
      <c r="BF16" s="74" t="str">
        <f ca="1">IF(ISNUMBER(N16-'Choose Housekeeping Genes'!O$15),N16-'Choose Housekeeping Genes'!O$15,"")</f>
        <v/>
      </c>
      <c r="BG16" s="74" t="str">
        <f ca="1">IF(ISNUMBER(O16-'Choose Housekeeping Genes'!P$15),O16-'Choose Housekeeping Genes'!P$15,"")</f>
        <v/>
      </c>
      <c r="BH16" s="74" t="str">
        <f ca="1">IF(ISNUMBER(P16-'Choose Housekeeping Genes'!Q$15),P16-'Choose Housekeeping Genes'!Q$15,"")</f>
        <v/>
      </c>
      <c r="BI16" s="74" t="str">
        <f ca="1">IF(ISNUMBER(Q16-'Choose Housekeeping Genes'!R$15),Q16-'Choose Housekeeping Genes'!R$15,"")</f>
        <v/>
      </c>
      <c r="BJ16" s="74" t="str">
        <f ca="1">IF(ISNUMBER(R16-'Choose Housekeeping Genes'!S$15),R16-'Choose Housekeeping Genes'!S$15,"")</f>
        <v/>
      </c>
      <c r="BK16" s="74" t="str">
        <f ca="1">IF(ISNUMBER(S16-'Choose Housekeeping Genes'!T$15),S16-'Choose Housekeeping Genes'!T$15,"")</f>
        <v/>
      </c>
      <c r="BL16" s="74" t="str">
        <f ca="1">IF(ISNUMBER(T16-'Choose Housekeeping Genes'!U$15),T16-'Choose Housekeeping Genes'!U$15,"")</f>
        <v/>
      </c>
      <c r="BM16" s="74" t="str">
        <f ca="1">IF(ISNUMBER(U16-'Choose Housekeeping Genes'!V$15),U16-'Choose Housekeeping Genes'!V$15,"")</f>
        <v/>
      </c>
      <c r="BN16" s="74" t="str">
        <f ca="1">IF(ISNUMBER(V16-'Choose Housekeeping Genes'!W$15),V16-'Choose Housekeeping Genes'!W$15,"")</f>
        <v/>
      </c>
      <c r="BO16" s="140" t="str">
        <f t="shared" si="0"/>
        <v>MEP50</v>
      </c>
      <c r="BP16" s="139" t="s">
        <v>15</v>
      </c>
      <c r="BQ16" s="74" t="str">
        <f ca="1">IF(ISNUMBER(Y16-'Choose Housekeeping Genes'!AA$15),Y16-'Choose Housekeeping Genes'!AA$15,"")</f>
        <v/>
      </c>
      <c r="BR16" s="74" t="str">
        <f ca="1">IF(ISNUMBER(Z16-'Choose Housekeeping Genes'!AB$15),Z16-'Choose Housekeeping Genes'!AB$15,"")</f>
        <v/>
      </c>
      <c r="BS16" s="74" t="str">
        <f ca="1">IF(ISNUMBER(AA16-'Choose Housekeeping Genes'!AC$15),AA16-'Choose Housekeeping Genes'!AC$15,"")</f>
        <v/>
      </c>
      <c r="BT16" s="74" t="str">
        <f ca="1">IF(ISNUMBER(AB16-'Choose Housekeeping Genes'!AD$15),AB16-'Choose Housekeeping Genes'!AD$15,"")</f>
        <v/>
      </c>
      <c r="BU16" s="74" t="str">
        <f ca="1">IF(ISNUMBER(AC16-'Choose Housekeeping Genes'!AE$15),AC16-'Choose Housekeeping Genes'!AE$15,"")</f>
        <v/>
      </c>
      <c r="BV16" s="74" t="str">
        <f ca="1">IF(ISNUMBER(AD16-'Choose Housekeeping Genes'!AF$15),AD16-'Choose Housekeeping Genes'!AF$15,"")</f>
        <v/>
      </c>
      <c r="BW16" s="74" t="str">
        <f ca="1">IF(ISNUMBER(AE16-'Choose Housekeeping Genes'!AG$15),AE16-'Choose Housekeeping Genes'!AG$15,"")</f>
        <v/>
      </c>
      <c r="BX16" s="74" t="str">
        <f ca="1">IF(ISNUMBER(AF16-'Choose Housekeeping Genes'!AH$15),AF16-'Choose Housekeeping Genes'!AH$15,"")</f>
        <v/>
      </c>
      <c r="BY16" s="74" t="str">
        <f ca="1">IF(ISNUMBER(AG16-'Choose Housekeeping Genes'!AI$15),AG16-'Choose Housekeeping Genes'!AI$15,"")</f>
        <v/>
      </c>
      <c r="BZ16" s="74" t="str">
        <f ca="1">IF(ISNUMBER(AH16-'Choose Housekeeping Genes'!AJ$15),AH16-'Choose Housekeeping Genes'!AJ$15,"")</f>
        <v/>
      </c>
      <c r="CA16" s="74" t="str">
        <f ca="1">IF(ISNUMBER(AI16-'Choose Housekeeping Genes'!AK$15),AI16-'Choose Housekeeping Genes'!AK$15,"")</f>
        <v/>
      </c>
      <c r="CB16" s="74" t="str">
        <f ca="1">IF(ISNUMBER(AJ16-'Choose Housekeeping Genes'!AL$15),AJ16-'Choose Housekeeping Genes'!AL$15,"")</f>
        <v/>
      </c>
      <c r="CC16" s="74" t="str">
        <f ca="1">IF(ISNUMBER(AK16-'Choose Housekeeping Genes'!AM$15),AK16-'Choose Housekeeping Genes'!AM$15,"")</f>
        <v/>
      </c>
      <c r="CD16" s="74" t="str">
        <f ca="1">IF(ISNUMBER(AL16-'Choose Housekeeping Genes'!AN$15),AL16-'Choose Housekeeping Genes'!AN$15,"")</f>
        <v/>
      </c>
      <c r="CE16" s="74" t="str">
        <f ca="1">IF(ISNUMBER(AM16-'Choose Housekeeping Genes'!AO$15),AM16-'Choose Housekeeping Genes'!AO$15,"")</f>
        <v/>
      </c>
      <c r="CF16" s="74" t="str">
        <f ca="1">IF(ISNUMBER(AN16-'Choose Housekeeping Genes'!AP$15),AN16-'Choose Housekeeping Genes'!AP$15,"")</f>
        <v/>
      </c>
      <c r="CG16" s="74" t="str">
        <f ca="1">IF(ISNUMBER(AO16-'Choose Housekeeping Genes'!AQ$15),AO16-'Choose Housekeeping Genes'!AQ$15,"")</f>
        <v/>
      </c>
      <c r="CH16" s="74" t="str">
        <f ca="1">IF(ISNUMBER(AP16-'Choose Housekeeping Genes'!AR$15),AP16-'Choose Housekeeping Genes'!AR$15,"")</f>
        <v/>
      </c>
      <c r="CI16" s="74" t="str">
        <f ca="1">IF(ISNUMBER(AQ16-'Choose Housekeeping Genes'!AS$15),AQ16-'Choose Housekeeping Genes'!AS$15,"")</f>
        <v/>
      </c>
      <c r="CJ16" s="74" t="str">
        <f ca="1">IF(ISNUMBER(AR16-'Choose Housekeeping Genes'!AT$15),AR16-'Choose Housekeeping Genes'!AT$15,"")</f>
        <v/>
      </c>
      <c r="CK16" s="22" t="e">
        <f t="shared" ca="1" si="1"/>
        <v>#DIV/0!</v>
      </c>
      <c r="CL16" s="111" t="e">
        <f t="shared" ca="1" si="2"/>
        <v>#DIV/0!</v>
      </c>
      <c r="CQ16" s="3">
        <v>14</v>
      </c>
      <c r="CR16" s="52" t="e">
        <f t="array" aca="1" ref="CR16" ca="1">INDIRECT("'All expressed genes'!$A"&amp;MIN(IF('All expressed genes'!$G$3:$G$90=LARGE('All expressed genes'!$G$3:$G$90,CQ16),ROW('All expressed genes'!$A$3:$A$90),"")))</f>
        <v>#DIV/0!</v>
      </c>
      <c r="CS16" s="52" t="e">
        <f t="array" aca="1" ref="CS16" ca="1">INDIRECT("'All expressed genes'!$G"&amp;MIN(IF('All expressed genes'!$G$3:$G$90=LARGE('All expressed genes'!$G$3:$G$90,CQ16),ROW('All expressed genes'!$A$3:$A$90),"")))</f>
        <v>#DIV/0!</v>
      </c>
      <c r="CT16" s="52"/>
      <c r="CU16" s="52">
        <f t="shared" si="4"/>
        <v>75</v>
      </c>
      <c r="CV16" s="52" t="e">
        <f t="array" aca="1" ref="CV16" ca="1">INDIRECT("'All expressed genes'!$A"&amp;MIN(IF('All expressed genes'!$G$3:$G$90=LARGE('All expressed genes'!$G$3:$G$90,CU16),ROW('All expressed genes'!$A$3:$A$90),"")))</f>
        <v>#DIV/0!</v>
      </c>
      <c r="CW16" s="52" t="e">
        <f t="array" aca="1" ref="CW16" ca="1">INDIRECT("'All expressed genes'!$I"&amp;MIN(IF('All expressed genes'!$G$3:$G$90=LARGE('All expressed genes'!$G$3:$G$90,CU16),ROW('All expressed genes'!$A$3:$A$90),"")))</f>
        <v>#DIV/0!</v>
      </c>
      <c r="CX16" s="52" t="e">
        <f t="shared" ca="1" si="3"/>
        <v>#DIV/0!</v>
      </c>
    </row>
    <row r="17" spans="1:102" ht="12.75" customHeight="1" x14ac:dyDescent="0.2">
      <c r="A17" s="27" t="str">
        <f>'Test Sample Data'!A17</f>
        <v>MGME1</v>
      </c>
      <c r="B17" s="28" t="s">
        <v>16</v>
      </c>
      <c r="C17" s="74" t="str">
        <f>IF(SUM('Test Sample Data'!C$3:C$98)&gt;10,IF(AND(ISNUMBER('Test Sample Data'!C17),'Test Sample Data'!C17&lt;35,'Test Sample Data'!C17&gt;0),'Test Sample Data'!C17-'Choose Housekeeping Genes'!D$25,35-'Choose Housekeeping Genes'!D$25),"")</f>
        <v/>
      </c>
      <c r="D17" s="74" t="str">
        <f>IF(SUM('Test Sample Data'!D$3:D$98)&gt;10,IF(AND(ISNUMBER('Test Sample Data'!D17),'Test Sample Data'!D17&lt;35,'Test Sample Data'!D17&gt;0),'Test Sample Data'!D17-'Choose Housekeeping Genes'!E$25,35-'Choose Housekeeping Genes'!E$25),"")</f>
        <v/>
      </c>
      <c r="E17" s="74" t="str">
        <f>IF(SUM('Test Sample Data'!E$3:E$98)&gt;10,IF(AND(ISNUMBER('Test Sample Data'!E17),'Test Sample Data'!E17&lt;35,'Test Sample Data'!E17&gt;0),'Test Sample Data'!E17-'Choose Housekeeping Genes'!F$25,35-'Choose Housekeeping Genes'!F$25),"")</f>
        <v/>
      </c>
      <c r="F17" s="74" t="str">
        <f>IF(SUM('Test Sample Data'!F$3:F$98)&gt;10,IF(AND(ISNUMBER('Test Sample Data'!F17),'Test Sample Data'!F17&lt;35,'Test Sample Data'!F17&gt;0),'Test Sample Data'!F17-'Choose Housekeeping Genes'!G$25,35-'Choose Housekeeping Genes'!G$25),"")</f>
        <v/>
      </c>
      <c r="G17" s="74" t="str">
        <f>IF(SUM('Test Sample Data'!G$3:G$98)&gt;10,IF(AND(ISNUMBER('Test Sample Data'!G17),'Test Sample Data'!G17&lt;35,'Test Sample Data'!G17&gt;0),'Test Sample Data'!G17-'Choose Housekeeping Genes'!H$25,35-'Choose Housekeeping Genes'!H$25),"")</f>
        <v/>
      </c>
      <c r="H17" s="74" t="str">
        <f>IF(SUM('Test Sample Data'!H$3:H$98)&gt;10,IF(AND(ISNUMBER('Test Sample Data'!H17),'Test Sample Data'!H17&lt;35,'Test Sample Data'!H17&gt;0),'Test Sample Data'!H17-'Choose Housekeeping Genes'!I$25,35-'Choose Housekeeping Genes'!I$25),"")</f>
        <v/>
      </c>
      <c r="I17" s="74" t="str">
        <f>IF(SUM('Test Sample Data'!I$3:I$98)&gt;10,IF(AND(ISNUMBER('Test Sample Data'!I17),'Test Sample Data'!I17&lt;35,'Test Sample Data'!I17&gt;0),'Test Sample Data'!I17-'Choose Housekeeping Genes'!J$25,35-'Choose Housekeeping Genes'!J$25),"")</f>
        <v/>
      </c>
      <c r="J17" s="74" t="str">
        <f>IF(SUM('Test Sample Data'!J$3:J$98)&gt;10,IF(AND(ISNUMBER('Test Sample Data'!J17),'Test Sample Data'!J17&lt;35,'Test Sample Data'!J17&gt;0),'Test Sample Data'!J17-'Choose Housekeeping Genes'!K$25,35-'Choose Housekeeping Genes'!K$25),"")</f>
        <v/>
      </c>
      <c r="K17" s="74" t="str">
        <f>IF(SUM('Test Sample Data'!K$3:K$98)&gt;10,IF(AND(ISNUMBER('Test Sample Data'!K17),'Test Sample Data'!K17&lt;35,'Test Sample Data'!K17&gt;0),'Test Sample Data'!K17-'Choose Housekeeping Genes'!L$25,35-'Choose Housekeeping Genes'!L$25),"")</f>
        <v/>
      </c>
      <c r="L17" s="74" t="str">
        <f>IF(SUM('Test Sample Data'!L$3:L$98)&gt;10,IF(AND(ISNUMBER('Test Sample Data'!L17),'Test Sample Data'!L17&lt;35,'Test Sample Data'!L17&gt;0),'Test Sample Data'!L17-'Choose Housekeeping Genes'!M$25,35-'Choose Housekeeping Genes'!M$25),"")</f>
        <v/>
      </c>
      <c r="M17" s="74" t="str">
        <f>IF(SUM('Test Sample Data'!M$3:M$98)&gt;10,IF(AND(ISNUMBER('Test Sample Data'!M17),'Test Sample Data'!M17&lt;35,'Test Sample Data'!M17&gt;0),'Test Sample Data'!M17-'Choose Housekeeping Genes'!N$25,35-'Choose Housekeeping Genes'!N$25),"")</f>
        <v/>
      </c>
      <c r="N17" s="74" t="str">
        <f>IF(SUM('Test Sample Data'!N$3:N$98)&gt;10,IF(AND(ISNUMBER('Test Sample Data'!N17),'Test Sample Data'!N17&lt;35,'Test Sample Data'!N17&gt;0),'Test Sample Data'!N17-'Choose Housekeeping Genes'!O$25,35-'Choose Housekeeping Genes'!O$25),"")</f>
        <v/>
      </c>
      <c r="O17" s="74" t="str">
        <f>IF(SUM('Test Sample Data'!O$3:O$98)&gt;10,IF(AND(ISNUMBER('Test Sample Data'!O17),'Test Sample Data'!O17&lt;35,'Test Sample Data'!O17&gt;0),'Test Sample Data'!O17-'Choose Housekeeping Genes'!P$25,35-'Choose Housekeeping Genes'!P$25),"")</f>
        <v/>
      </c>
      <c r="P17" s="74" t="str">
        <f>IF(SUM('Test Sample Data'!P$3:P$98)&gt;10,IF(AND(ISNUMBER('Test Sample Data'!P17),'Test Sample Data'!P17&lt;35,'Test Sample Data'!P17&gt;0),'Test Sample Data'!P17-'Choose Housekeeping Genes'!Q$25,35-'Choose Housekeeping Genes'!Q$25),"")</f>
        <v/>
      </c>
      <c r="Q17" s="74" t="str">
        <f>IF(SUM('Test Sample Data'!Q$3:Q$98)&gt;10,IF(AND(ISNUMBER('Test Sample Data'!Q17),'Test Sample Data'!Q17&lt;35,'Test Sample Data'!Q17&gt;0),'Test Sample Data'!Q17-'Choose Housekeeping Genes'!R$25,35-'Choose Housekeeping Genes'!R$25),"")</f>
        <v/>
      </c>
      <c r="R17" s="74" t="str">
        <f>IF(SUM('Test Sample Data'!R$3:R$98)&gt;10,IF(AND(ISNUMBER('Test Sample Data'!R17),'Test Sample Data'!R17&lt;35,'Test Sample Data'!R17&gt;0),'Test Sample Data'!R17-'Choose Housekeeping Genes'!S$25,35-'Choose Housekeeping Genes'!S$25),"")</f>
        <v/>
      </c>
      <c r="S17" s="74" t="str">
        <f>IF(SUM('Test Sample Data'!S$3:S$98)&gt;10,IF(AND(ISNUMBER('Test Sample Data'!S17),'Test Sample Data'!S17&lt;35,'Test Sample Data'!S17&gt;0),'Test Sample Data'!S17-'Choose Housekeeping Genes'!T$25,35-'Choose Housekeeping Genes'!T$25),"")</f>
        <v/>
      </c>
      <c r="T17" s="74" t="str">
        <f>IF(SUM('Test Sample Data'!T$3:T$98)&gt;10,IF(AND(ISNUMBER('Test Sample Data'!T17),'Test Sample Data'!T17&lt;35,'Test Sample Data'!T17&gt;0),'Test Sample Data'!T17-'Choose Housekeeping Genes'!U$25,35-'Choose Housekeeping Genes'!U$25),"")</f>
        <v/>
      </c>
      <c r="U17" s="74" t="str">
        <f>IF(SUM('Test Sample Data'!U$3:U$98)&gt;10,IF(AND(ISNUMBER('Test Sample Data'!U17),'Test Sample Data'!U17&lt;35,'Test Sample Data'!U17&gt;0),'Test Sample Data'!U17-'Choose Housekeeping Genes'!V$25,35-'Choose Housekeeping Genes'!V$25),"")</f>
        <v/>
      </c>
      <c r="V17" s="74" t="str">
        <f>IF(SUM('Test Sample Data'!V$3:V$98)&gt;10,IF(AND(ISNUMBER('Test Sample Data'!V17),'Test Sample Data'!V17&lt;35,'Test Sample Data'!V17&gt;0),'Test Sample Data'!V17-'Choose Housekeeping Genes'!W$25,35-'Choose Housekeeping Genes'!W$25),"")</f>
        <v/>
      </c>
      <c r="W17" s="138" t="str">
        <f>'Control Sample Data'!A17</f>
        <v>MGME1</v>
      </c>
      <c r="X17" s="139" t="s">
        <v>16</v>
      </c>
      <c r="Y17" s="74" t="str">
        <f>IF(SUM('Control Sample Data'!C$3:C$98)&gt;10,IF(AND(ISNUMBER('Control Sample Data'!C17),'Control Sample Data'!C17&lt;35,'Control Sample Data'!C17&gt;0),'Control Sample Data'!C17-'Choose Housekeeping Genes'!AA$25,35-'Choose Housekeeping Genes'!AA$25),"")</f>
        <v/>
      </c>
      <c r="Z17" s="74" t="str">
        <f>IF(SUM('Control Sample Data'!D$3:D$98)&gt;10,IF(AND(ISNUMBER('Control Sample Data'!D17),'Control Sample Data'!D17&lt;35,'Control Sample Data'!D17&gt;0),'Control Sample Data'!D17-'Choose Housekeeping Genes'!AB$25,35-'Choose Housekeeping Genes'!AB$25),"")</f>
        <v/>
      </c>
      <c r="AA17" s="74" t="str">
        <f>IF(SUM('Control Sample Data'!E$3:E$98)&gt;10,IF(AND(ISNUMBER('Control Sample Data'!E17),'Control Sample Data'!E17&lt;35,'Control Sample Data'!E17&gt;0),'Control Sample Data'!E17-'Choose Housekeeping Genes'!AC$25,35-'Choose Housekeeping Genes'!AC$25),"")</f>
        <v/>
      </c>
      <c r="AB17" s="74" t="str">
        <f>IF(SUM('Control Sample Data'!F$3:F$98)&gt;10,IF(AND(ISNUMBER('Control Sample Data'!F17),'Control Sample Data'!F17&lt;35,'Control Sample Data'!F17&gt;0),'Control Sample Data'!F17-'Choose Housekeeping Genes'!AD$25,35-'Choose Housekeeping Genes'!AD$25),"")</f>
        <v/>
      </c>
      <c r="AC17" s="74" t="str">
        <f>IF(SUM('Control Sample Data'!G$3:G$98)&gt;10,IF(AND(ISNUMBER('Control Sample Data'!G17),'Control Sample Data'!G17&lt;35,'Control Sample Data'!G17&gt;0),'Control Sample Data'!G17-'Choose Housekeeping Genes'!AE$25,35-'Choose Housekeeping Genes'!AE$25),"")</f>
        <v/>
      </c>
      <c r="AD17" s="74" t="str">
        <f>IF(SUM('Control Sample Data'!H$3:H$98)&gt;10,IF(AND(ISNUMBER('Control Sample Data'!H17),'Control Sample Data'!H17&lt;35,'Control Sample Data'!H17&gt;0),'Control Sample Data'!H17-'Choose Housekeeping Genes'!AF$25,35-'Choose Housekeeping Genes'!AF$25),"")</f>
        <v/>
      </c>
      <c r="AE17" s="74" t="str">
        <f>IF(SUM('Control Sample Data'!I$3:I$98)&gt;10,IF(AND(ISNUMBER('Control Sample Data'!I17),'Control Sample Data'!I17&lt;35,'Control Sample Data'!I17&gt;0),'Control Sample Data'!I17-'Choose Housekeeping Genes'!AG$25,35-'Choose Housekeeping Genes'!AG$25),"")</f>
        <v/>
      </c>
      <c r="AF17" s="74" t="str">
        <f>IF(SUM('Control Sample Data'!J$3:J$98)&gt;10,IF(AND(ISNUMBER('Control Sample Data'!J17),'Control Sample Data'!J17&lt;35,'Control Sample Data'!J17&gt;0),'Control Sample Data'!J17-'Choose Housekeeping Genes'!AH$25,35-'Choose Housekeeping Genes'!AH$25),"")</f>
        <v/>
      </c>
      <c r="AG17" s="74" t="str">
        <f>IF(SUM('Control Sample Data'!K$3:K$98)&gt;10,IF(AND(ISNUMBER('Control Sample Data'!K17),'Control Sample Data'!K17&lt;35,'Control Sample Data'!K17&gt;0),'Control Sample Data'!K17-'Choose Housekeeping Genes'!AI$25,35-'Choose Housekeeping Genes'!AI$25),"")</f>
        <v/>
      </c>
      <c r="AH17" s="74" t="str">
        <f>IF(SUM('Control Sample Data'!L$3:L$98)&gt;10,IF(AND(ISNUMBER('Control Sample Data'!L17),'Control Sample Data'!L17&lt;35,'Control Sample Data'!L17&gt;0),'Control Sample Data'!L17-'Choose Housekeeping Genes'!AJ$25,35-'Choose Housekeeping Genes'!AJ$25),"")</f>
        <v/>
      </c>
      <c r="AI17" s="74" t="str">
        <f>IF(SUM('Control Sample Data'!M$3:M$98)&gt;10,IF(AND(ISNUMBER('Control Sample Data'!M17),'Control Sample Data'!M17&lt;35,'Control Sample Data'!M17&gt;0),'Control Sample Data'!M17-'Choose Housekeeping Genes'!AK$25,35-'Choose Housekeeping Genes'!AK$25),"")</f>
        <v/>
      </c>
      <c r="AJ17" s="74" t="str">
        <f>IF(SUM('Control Sample Data'!N$3:N$98)&gt;10,IF(AND(ISNUMBER('Control Sample Data'!N17),'Control Sample Data'!N17&lt;35,'Control Sample Data'!N17&gt;0),'Control Sample Data'!N17-'Choose Housekeeping Genes'!AL$25,35-'Choose Housekeeping Genes'!AL$25),"")</f>
        <v/>
      </c>
      <c r="AK17" s="74" t="str">
        <f>IF(SUM('Control Sample Data'!O$3:O$98)&gt;10,IF(AND(ISNUMBER('Control Sample Data'!O17),'Control Sample Data'!O17&lt;35,'Control Sample Data'!O17&gt;0),'Control Sample Data'!O17-'Choose Housekeeping Genes'!AM$25,35-'Choose Housekeeping Genes'!AM$25),"")</f>
        <v/>
      </c>
      <c r="AL17" s="74" t="str">
        <f>IF(SUM('Control Sample Data'!P$3:P$98)&gt;10,IF(AND(ISNUMBER('Control Sample Data'!P17),'Control Sample Data'!P17&lt;35,'Control Sample Data'!P17&gt;0),'Control Sample Data'!P17-'Choose Housekeeping Genes'!AN$25,35-'Choose Housekeeping Genes'!AN$25),"")</f>
        <v/>
      </c>
      <c r="AM17" s="74" t="str">
        <f>IF(SUM('Control Sample Data'!Q$3:Q$98)&gt;10,IF(AND(ISNUMBER('Control Sample Data'!Q17),'Control Sample Data'!Q17&lt;35,'Control Sample Data'!Q17&gt;0),'Control Sample Data'!Q17-'Choose Housekeeping Genes'!AO$25,35-'Choose Housekeeping Genes'!AO$25),"")</f>
        <v/>
      </c>
      <c r="AN17" s="74" t="str">
        <f>IF(SUM('Control Sample Data'!R$3:R$98)&gt;10,IF(AND(ISNUMBER('Control Sample Data'!R17),'Control Sample Data'!R17&lt;35,'Control Sample Data'!R17&gt;0),'Control Sample Data'!R17-'Choose Housekeeping Genes'!AP$25,35-'Choose Housekeeping Genes'!AP$25),"")</f>
        <v/>
      </c>
      <c r="AO17" s="74" t="str">
        <f>IF(SUM('Control Sample Data'!S$3:S$98)&gt;10,IF(AND(ISNUMBER('Control Sample Data'!S17),'Control Sample Data'!S17&lt;35,'Control Sample Data'!S17&gt;0),'Control Sample Data'!S17-'Choose Housekeeping Genes'!AQ$25,35-'Choose Housekeeping Genes'!AQ$25),"")</f>
        <v/>
      </c>
      <c r="AP17" s="74" t="str">
        <f>IF(SUM('Control Sample Data'!T$3:T$98)&gt;10,IF(AND(ISNUMBER('Control Sample Data'!T17),'Control Sample Data'!T17&lt;35,'Control Sample Data'!T17&gt;0),'Control Sample Data'!T17-'Choose Housekeeping Genes'!AR$25,35-'Choose Housekeeping Genes'!AR$25),"")</f>
        <v/>
      </c>
      <c r="AQ17" s="74" t="str">
        <f>IF(SUM('Control Sample Data'!U$3:U$98)&gt;10,IF(AND(ISNUMBER('Control Sample Data'!U17),'Control Sample Data'!U17&lt;35,'Control Sample Data'!U17&gt;0),'Control Sample Data'!U17-'Choose Housekeeping Genes'!AS$25,35-'Choose Housekeeping Genes'!AS$25),"")</f>
        <v/>
      </c>
      <c r="AR17" s="74" t="str">
        <f>IF(SUM('Control Sample Data'!V$3:V$98)&gt;10,IF(AND(ISNUMBER('Control Sample Data'!V17),'Control Sample Data'!V17&lt;35,'Control Sample Data'!V17&gt;0),'Control Sample Data'!V17-'Choose Housekeeping Genes'!AT$25,35-'Choose Housekeeping Genes'!AT$25),"")</f>
        <v/>
      </c>
      <c r="AS17" s="29" t="str">
        <f>'Control Sample Data'!A17</f>
        <v>MGME1</v>
      </c>
      <c r="AT17" s="28" t="s">
        <v>16</v>
      </c>
      <c r="AU17" s="74" t="str">
        <f ca="1">IF(ISNUMBER(C17-'Choose Housekeeping Genes'!D$15),C17-'Choose Housekeeping Genes'!D$15,"")</f>
        <v/>
      </c>
      <c r="AV17" s="74" t="str">
        <f ca="1">IF(ISNUMBER(D17-'Choose Housekeeping Genes'!E$15),D17-'Choose Housekeeping Genes'!E$15,"")</f>
        <v/>
      </c>
      <c r="AW17" s="74" t="str">
        <f ca="1">IF(ISNUMBER(E17-'Choose Housekeeping Genes'!F$15),E17-'Choose Housekeeping Genes'!F$15,"")</f>
        <v/>
      </c>
      <c r="AX17" s="74" t="str">
        <f ca="1">IF(ISNUMBER(F17-'Choose Housekeeping Genes'!G$15),F17-'Choose Housekeeping Genes'!G$15,"")</f>
        <v/>
      </c>
      <c r="AY17" s="74" t="str">
        <f ca="1">IF(ISNUMBER(G17-'Choose Housekeeping Genes'!H$15),G17-'Choose Housekeeping Genes'!H$15,"")</f>
        <v/>
      </c>
      <c r="AZ17" s="74" t="str">
        <f ca="1">IF(ISNUMBER(H17-'Choose Housekeeping Genes'!I$15),H17-'Choose Housekeeping Genes'!I$15,"")</f>
        <v/>
      </c>
      <c r="BA17" s="74" t="str">
        <f ca="1">IF(ISNUMBER(I17-'Choose Housekeeping Genes'!J$15),I17-'Choose Housekeeping Genes'!J$15,"")</f>
        <v/>
      </c>
      <c r="BB17" s="74" t="str">
        <f ca="1">IF(ISNUMBER(J17-'Choose Housekeeping Genes'!K$15),J17-'Choose Housekeeping Genes'!K$15,"")</f>
        <v/>
      </c>
      <c r="BC17" s="74" t="str">
        <f ca="1">IF(ISNUMBER(K17-'Choose Housekeeping Genes'!L$15),K17-'Choose Housekeeping Genes'!L$15,"")</f>
        <v/>
      </c>
      <c r="BD17" s="74" t="str">
        <f ca="1">IF(ISNUMBER(L17-'Choose Housekeeping Genes'!M$15),L17-'Choose Housekeeping Genes'!M$15,"")</f>
        <v/>
      </c>
      <c r="BE17" s="74" t="str">
        <f ca="1">IF(ISNUMBER(M17-'Choose Housekeeping Genes'!N$15),M17-'Choose Housekeeping Genes'!N$15,"")</f>
        <v/>
      </c>
      <c r="BF17" s="74" t="str">
        <f ca="1">IF(ISNUMBER(N17-'Choose Housekeeping Genes'!O$15),N17-'Choose Housekeeping Genes'!O$15,"")</f>
        <v/>
      </c>
      <c r="BG17" s="74" t="str">
        <f ca="1">IF(ISNUMBER(O17-'Choose Housekeeping Genes'!P$15),O17-'Choose Housekeeping Genes'!P$15,"")</f>
        <v/>
      </c>
      <c r="BH17" s="74" t="str">
        <f ca="1">IF(ISNUMBER(P17-'Choose Housekeeping Genes'!Q$15),P17-'Choose Housekeeping Genes'!Q$15,"")</f>
        <v/>
      </c>
      <c r="BI17" s="74" t="str">
        <f ca="1">IF(ISNUMBER(Q17-'Choose Housekeeping Genes'!R$15),Q17-'Choose Housekeeping Genes'!R$15,"")</f>
        <v/>
      </c>
      <c r="BJ17" s="74" t="str">
        <f ca="1">IF(ISNUMBER(R17-'Choose Housekeeping Genes'!S$15),R17-'Choose Housekeeping Genes'!S$15,"")</f>
        <v/>
      </c>
      <c r="BK17" s="74" t="str">
        <f ca="1">IF(ISNUMBER(S17-'Choose Housekeeping Genes'!T$15),S17-'Choose Housekeeping Genes'!T$15,"")</f>
        <v/>
      </c>
      <c r="BL17" s="74" t="str">
        <f ca="1">IF(ISNUMBER(T17-'Choose Housekeeping Genes'!U$15),T17-'Choose Housekeeping Genes'!U$15,"")</f>
        <v/>
      </c>
      <c r="BM17" s="74" t="str">
        <f ca="1">IF(ISNUMBER(U17-'Choose Housekeeping Genes'!V$15),U17-'Choose Housekeeping Genes'!V$15,"")</f>
        <v/>
      </c>
      <c r="BN17" s="74" t="str">
        <f ca="1">IF(ISNUMBER(V17-'Choose Housekeeping Genes'!W$15),V17-'Choose Housekeeping Genes'!W$15,"")</f>
        <v/>
      </c>
      <c r="BO17" s="140" t="str">
        <f t="shared" si="0"/>
        <v>MGME1</v>
      </c>
      <c r="BP17" s="139" t="s">
        <v>16</v>
      </c>
      <c r="BQ17" s="74" t="str">
        <f ca="1">IF(ISNUMBER(Y17-'Choose Housekeeping Genes'!AA$15),Y17-'Choose Housekeeping Genes'!AA$15,"")</f>
        <v/>
      </c>
      <c r="BR17" s="74" t="str">
        <f ca="1">IF(ISNUMBER(Z17-'Choose Housekeeping Genes'!AB$15),Z17-'Choose Housekeeping Genes'!AB$15,"")</f>
        <v/>
      </c>
      <c r="BS17" s="74" t="str">
        <f ca="1">IF(ISNUMBER(AA17-'Choose Housekeeping Genes'!AC$15),AA17-'Choose Housekeeping Genes'!AC$15,"")</f>
        <v/>
      </c>
      <c r="BT17" s="74" t="str">
        <f ca="1">IF(ISNUMBER(AB17-'Choose Housekeeping Genes'!AD$15),AB17-'Choose Housekeeping Genes'!AD$15,"")</f>
        <v/>
      </c>
      <c r="BU17" s="74" t="str">
        <f ca="1">IF(ISNUMBER(AC17-'Choose Housekeeping Genes'!AE$15),AC17-'Choose Housekeeping Genes'!AE$15,"")</f>
        <v/>
      </c>
      <c r="BV17" s="74" t="str">
        <f ca="1">IF(ISNUMBER(AD17-'Choose Housekeeping Genes'!AF$15),AD17-'Choose Housekeeping Genes'!AF$15,"")</f>
        <v/>
      </c>
      <c r="BW17" s="74" t="str">
        <f ca="1">IF(ISNUMBER(AE17-'Choose Housekeeping Genes'!AG$15),AE17-'Choose Housekeeping Genes'!AG$15,"")</f>
        <v/>
      </c>
      <c r="BX17" s="74" t="str">
        <f ca="1">IF(ISNUMBER(AF17-'Choose Housekeeping Genes'!AH$15),AF17-'Choose Housekeeping Genes'!AH$15,"")</f>
        <v/>
      </c>
      <c r="BY17" s="74" t="str">
        <f ca="1">IF(ISNUMBER(AG17-'Choose Housekeeping Genes'!AI$15),AG17-'Choose Housekeeping Genes'!AI$15,"")</f>
        <v/>
      </c>
      <c r="BZ17" s="74" t="str">
        <f ca="1">IF(ISNUMBER(AH17-'Choose Housekeeping Genes'!AJ$15),AH17-'Choose Housekeeping Genes'!AJ$15,"")</f>
        <v/>
      </c>
      <c r="CA17" s="74" t="str">
        <f ca="1">IF(ISNUMBER(AI17-'Choose Housekeeping Genes'!AK$15),AI17-'Choose Housekeeping Genes'!AK$15,"")</f>
        <v/>
      </c>
      <c r="CB17" s="74" t="str">
        <f ca="1">IF(ISNUMBER(AJ17-'Choose Housekeeping Genes'!AL$15),AJ17-'Choose Housekeeping Genes'!AL$15,"")</f>
        <v/>
      </c>
      <c r="CC17" s="74" t="str">
        <f ca="1">IF(ISNUMBER(AK17-'Choose Housekeeping Genes'!AM$15),AK17-'Choose Housekeeping Genes'!AM$15,"")</f>
        <v/>
      </c>
      <c r="CD17" s="74" t="str">
        <f ca="1">IF(ISNUMBER(AL17-'Choose Housekeeping Genes'!AN$15),AL17-'Choose Housekeeping Genes'!AN$15,"")</f>
        <v/>
      </c>
      <c r="CE17" s="74" t="str">
        <f ca="1">IF(ISNUMBER(AM17-'Choose Housekeeping Genes'!AO$15),AM17-'Choose Housekeeping Genes'!AO$15,"")</f>
        <v/>
      </c>
      <c r="CF17" s="74" t="str">
        <f ca="1">IF(ISNUMBER(AN17-'Choose Housekeeping Genes'!AP$15),AN17-'Choose Housekeeping Genes'!AP$15,"")</f>
        <v/>
      </c>
      <c r="CG17" s="74" t="str">
        <f ca="1">IF(ISNUMBER(AO17-'Choose Housekeeping Genes'!AQ$15),AO17-'Choose Housekeeping Genes'!AQ$15,"")</f>
        <v/>
      </c>
      <c r="CH17" s="74" t="str">
        <f ca="1">IF(ISNUMBER(AP17-'Choose Housekeeping Genes'!AR$15),AP17-'Choose Housekeeping Genes'!AR$15,"")</f>
        <v/>
      </c>
      <c r="CI17" s="74" t="str">
        <f ca="1">IF(ISNUMBER(AQ17-'Choose Housekeeping Genes'!AS$15),AQ17-'Choose Housekeeping Genes'!AS$15,"")</f>
        <v/>
      </c>
      <c r="CJ17" s="74" t="str">
        <f ca="1">IF(ISNUMBER(AR17-'Choose Housekeeping Genes'!AT$15),AR17-'Choose Housekeeping Genes'!AT$15,"")</f>
        <v/>
      </c>
      <c r="CK17" s="22" t="e">
        <f t="shared" ca="1" si="1"/>
        <v>#DIV/0!</v>
      </c>
      <c r="CL17" s="111" t="e">
        <f t="shared" ca="1" si="2"/>
        <v>#DIV/0!</v>
      </c>
      <c r="CQ17" s="3">
        <v>15</v>
      </c>
      <c r="CR17" s="52" t="e">
        <f t="array" aca="1" ref="CR17" ca="1">INDIRECT("'All expressed genes'!$A"&amp;MIN(IF('All expressed genes'!$G$3:$G$90=LARGE('All expressed genes'!$G$3:$G$90,CQ17),ROW('All expressed genes'!$A$3:$A$90),"")))</f>
        <v>#DIV/0!</v>
      </c>
      <c r="CS17" s="52" t="e">
        <f t="array" aca="1" ref="CS17" ca="1">INDIRECT("'All expressed genes'!$G"&amp;MIN(IF('All expressed genes'!$G$3:$G$90=LARGE('All expressed genes'!$G$3:$G$90,CQ17),ROW('All expressed genes'!$A$3:$A$90),"")))</f>
        <v>#DIV/0!</v>
      </c>
      <c r="CT17" s="52"/>
      <c r="CU17" s="52">
        <f t="shared" si="4"/>
        <v>74</v>
      </c>
      <c r="CV17" s="52" t="e">
        <f t="array" aca="1" ref="CV17" ca="1">INDIRECT("'All expressed genes'!$A"&amp;MIN(IF('All expressed genes'!$G$3:$G$90=LARGE('All expressed genes'!$G$3:$G$90,CU17),ROW('All expressed genes'!$A$3:$A$90),"")))</f>
        <v>#DIV/0!</v>
      </c>
      <c r="CW17" s="52" t="e">
        <f t="array" aca="1" ref="CW17" ca="1">INDIRECT("'All expressed genes'!$I"&amp;MIN(IF('All expressed genes'!$G$3:$G$90=LARGE('All expressed genes'!$G$3:$G$90,CU17),ROW('All expressed genes'!$A$3:$A$90),"")))</f>
        <v>#DIV/0!</v>
      </c>
      <c r="CX17" s="52" t="e">
        <f t="shared" ca="1" si="3"/>
        <v>#DIV/0!</v>
      </c>
    </row>
    <row r="18" spans="1:102" ht="12.75" customHeight="1" x14ac:dyDescent="0.2">
      <c r="A18" s="27" t="str">
        <f>'Test Sample Data'!A18</f>
        <v>NEIL1</v>
      </c>
      <c r="B18" s="28" t="s">
        <v>17</v>
      </c>
      <c r="C18" s="74" t="str">
        <f>IF(SUM('Test Sample Data'!C$3:C$98)&gt;10,IF(AND(ISNUMBER('Test Sample Data'!C18),'Test Sample Data'!C18&lt;35,'Test Sample Data'!C18&gt;0),'Test Sample Data'!C18-'Choose Housekeeping Genes'!D$25,35-'Choose Housekeeping Genes'!D$25),"")</f>
        <v/>
      </c>
      <c r="D18" s="74" t="str">
        <f>IF(SUM('Test Sample Data'!D$3:D$98)&gt;10,IF(AND(ISNUMBER('Test Sample Data'!D18),'Test Sample Data'!D18&lt;35,'Test Sample Data'!D18&gt;0),'Test Sample Data'!D18-'Choose Housekeeping Genes'!E$25,35-'Choose Housekeeping Genes'!E$25),"")</f>
        <v/>
      </c>
      <c r="E18" s="74" t="str">
        <f>IF(SUM('Test Sample Data'!E$3:E$98)&gt;10,IF(AND(ISNUMBER('Test Sample Data'!E18),'Test Sample Data'!E18&lt;35,'Test Sample Data'!E18&gt;0),'Test Sample Data'!E18-'Choose Housekeeping Genes'!F$25,35-'Choose Housekeeping Genes'!F$25),"")</f>
        <v/>
      </c>
      <c r="F18" s="74" t="str">
        <f>IF(SUM('Test Sample Data'!F$3:F$98)&gt;10,IF(AND(ISNUMBER('Test Sample Data'!F18),'Test Sample Data'!F18&lt;35,'Test Sample Data'!F18&gt;0),'Test Sample Data'!F18-'Choose Housekeeping Genes'!G$25,35-'Choose Housekeeping Genes'!G$25),"")</f>
        <v/>
      </c>
      <c r="G18" s="74" t="str">
        <f>IF(SUM('Test Sample Data'!G$3:G$98)&gt;10,IF(AND(ISNUMBER('Test Sample Data'!G18),'Test Sample Data'!G18&lt;35,'Test Sample Data'!G18&gt;0),'Test Sample Data'!G18-'Choose Housekeeping Genes'!H$25,35-'Choose Housekeeping Genes'!H$25),"")</f>
        <v/>
      </c>
      <c r="H18" s="74" t="str">
        <f>IF(SUM('Test Sample Data'!H$3:H$98)&gt;10,IF(AND(ISNUMBER('Test Sample Data'!H18),'Test Sample Data'!H18&lt;35,'Test Sample Data'!H18&gt;0),'Test Sample Data'!H18-'Choose Housekeeping Genes'!I$25,35-'Choose Housekeeping Genes'!I$25),"")</f>
        <v/>
      </c>
      <c r="I18" s="74" t="str">
        <f>IF(SUM('Test Sample Data'!I$3:I$98)&gt;10,IF(AND(ISNUMBER('Test Sample Data'!I18),'Test Sample Data'!I18&lt;35,'Test Sample Data'!I18&gt;0),'Test Sample Data'!I18-'Choose Housekeeping Genes'!J$25,35-'Choose Housekeeping Genes'!J$25),"")</f>
        <v/>
      </c>
      <c r="J18" s="74" t="str">
        <f>IF(SUM('Test Sample Data'!J$3:J$98)&gt;10,IF(AND(ISNUMBER('Test Sample Data'!J18),'Test Sample Data'!J18&lt;35,'Test Sample Data'!J18&gt;0),'Test Sample Data'!J18-'Choose Housekeeping Genes'!K$25,35-'Choose Housekeeping Genes'!K$25),"")</f>
        <v/>
      </c>
      <c r="K18" s="74" t="str">
        <f>IF(SUM('Test Sample Data'!K$3:K$98)&gt;10,IF(AND(ISNUMBER('Test Sample Data'!K18),'Test Sample Data'!K18&lt;35,'Test Sample Data'!K18&gt;0),'Test Sample Data'!K18-'Choose Housekeeping Genes'!L$25,35-'Choose Housekeeping Genes'!L$25),"")</f>
        <v/>
      </c>
      <c r="L18" s="74" t="str">
        <f>IF(SUM('Test Sample Data'!L$3:L$98)&gt;10,IF(AND(ISNUMBER('Test Sample Data'!L18),'Test Sample Data'!L18&lt;35,'Test Sample Data'!L18&gt;0),'Test Sample Data'!L18-'Choose Housekeeping Genes'!M$25,35-'Choose Housekeeping Genes'!M$25),"")</f>
        <v/>
      </c>
      <c r="M18" s="74" t="str">
        <f>IF(SUM('Test Sample Data'!M$3:M$98)&gt;10,IF(AND(ISNUMBER('Test Sample Data'!M18),'Test Sample Data'!M18&lt;35,'Test Sample Data'!M18&gt;0),'Test Sample Data'!M18-'Choose Housekeeping Genes'!N$25,35-'Choose Housekeeping Genes'!N$25),"")</f>
        <v/>
      </c>
      <c r="N18" s="74" t="str">
        <f>IF(SUM('Test Sample Data'!N$3:N$98)&gt;10,IF(AND(ISNUMBER('Test Sample Data'!N18),'Test Sample Data'!N18&lt;35,'Test Sample Data'!N18&gt;0),'Test Sample Data'!N18-'Choose Housekeeping Genes'!O$25,35-'Choose Housekeeping Genes'!O$25),"")</f>
        <v/>
      </c>
      <c r="O18" s="74" t="str">
        <f>IF(SUM('Test Sample Data'!O$3:O$98)&gt;10,IF(AND(ISNUMBER('Test Sample Data'!O18),'Test Sample Data'!O18&lt;35,'Test Sample Data'!O18&gt;0),'Test Sample Data'!O18-'Choose Housekeeping Genes'!P$25,35-'Choose Housekeeping Genes'!P$25),"")</f>
        <v/>
      </c>
      <c r="P18" s="74" t="str">
        <f>IF(SUM('Test Sample Data'!P$3:P$98)&gt;10,IF(AND(ISNUMBER('Test Sample Data'!P18),'Test Sample Data'!P18&lt;35,'Test Sample Data'!P18&gt;0),'Test Sample Data'!P18-'Choose Housekeeping Genes'!Q$25,35-'Choose Housekeeping Genes'!Q$25),"")</f>
        <v/>
      </c>
      <c r="Q18" s="74" t="str">
        <f>IF(SUM('Test Sample Data'!Q$3:Q$98)&gt;10,IF(AND(ISNUMBER('Test Sample Data'!Q18),'Test Sample Data'!Q18&lt;35,'Test Sample Data'!Q18&gt;0),'Test Sample Data'!Q18-'Choose Housekeeping Genes'!R$25,35-'Choose Housekeeping Genes'!R$25),"")</f>
        <v/>
      </c>
      <c r="R18" s="74" t="str">
        <f>IF(SUM('Test Sample Data'!R$3:R$98)&gt;10,IF(AND(ISNUMBER('Test Sample Data'!R18),'Test Sample Data'!R18&lt;35,'Test Sample Data'!R18&gt;0),'Test Sample Data'!R18-'Choose Housekeeping Genes'!S$25,35-'Choose Housekeeping Genes'!S$25),"")</f>
        <v/>
      </c>
      <c r="S18" s="74" t="str">
        <f>IF(SUM('Test Sample Data'!S$3:S$98)&gt;10,IF(AND(ISNUMBER('Test Sample Data'!S18),'Test Sample Data'!S18&lt;35,'Test Sample Data'!S18&gt;0),'Test Sample Data'!S18-'Choose Housekeeping Genes'!T$25,35-'Choose Housekeeping Genes'!T$25),"")</f>
        <v/>
      </c>
      <c r="T18" s="74" t="str">
        <f>IF(SUM('Test Sample Data'!T$3:T$98)&gt;10,IF(AND(ISNUMBER('Test Sample Data'!T18),'Test Sample Data'!T18&lt;35,'Test Sample Data'!T18&gt;0),'Test Sample Data'!T18-'Choose Housekeeping Genes'!U$25,35-'Choose Housekeeping Genes'!U$25),"")</f>
        <v/>
      </c>
      <c r="U18" s="74" t="str">
        <f>IF(SUM('Test Sample Data'!U$3:U$98)&gt;10,IF(AND(ISNUMBER('Test Sample Data'!U18),'Test Sample Data'!U18&lt;35,'Test Sample Data'!U18&gt;0),'Test Sample Data'!U18-'Choose Housekeeping Genes'!V$25,35-'Choose Housekeeping Genes'!V$25),"")</f>
        <v/>
      </c>
      <c r="V18" s="74" t="str">
        <f>IF(SUM('Test Sample Data'!V$3:V$98)&gt;10,IF(AND(ISNUMBER('Test Sample Data'!V18),'Test Sample Data'!V18&lt;35,'Test Sample Data'!V18&gt;0),'Test Sample Data'!V18-'Choose Housekeeping Genes'!W$25,35-'Choose Housekeeping Genes'!W$25),"")</f>
        <v/>
      </c>
      <c r="W18" s="138" t="str">
        <f>'Control Sample Data'!A18</f>
        <v>NEIL1</v>
      </c>
      <c r="X18" s="139" t="s">
        <v>17</v>
      </c>
      <c r="Y18" s="74" t="str">
        <f>IF(SUM('Control Sample Data'!C$3:C$98)&gt;10,IF(AND(ISNUMBER('Control Sample Data'!C18),'Control Sample Data'!C18&lt;35,'Control Sample Data'!C18&gt;0),'Control Sample Data'!C18-'Choose Housekeeping Genes'!AA$25,35-'Choose Housekeeping Genes'!AA$25),"")</f>
        <v/>
      </c>
      <c r="Z18" s="74" t="str">
        <f>IF(SUM('Control Sample Data'!D$3:D$98)&gt;10,IF(AND(ISNUMBER('Control Sample Data'!D18),'Control Sample Data'!D18&lt;35,'Control Sample Data'!D18&gt;0),'Control Sample Data'!D18-'Choose Housekeeping Genes'!AB$25,35-'Choose Housekeeping Genes'!AB$25),"")</f>
        <v/>
      </c>
      <c r="AA18" s="74" t="str">
        <f>IF(SUM('Control Sample Data'!E$3:E$98)&gt;10,IF(AND(ISNUMBER('Control Sample Data'!E18),'Control Sample Data'!E18&lt;35,'Control Sample Data'!E18&gt;0),'Control Sample Data'!E18-'Choose Housekeeping Genes'!AC$25,35-'Choose Housekeeping Genes'!AC$25),"")</f>
        <v/>
      </c>
      <c r="AB18" s="74" t="str">
        <f>IF(SUM('Control Sample Data'!F$3:F$98)&gt;10,IF(AND(ISNUMBER('Control Sample Data'!F18),'Control Sample Data'!F18&lt;35,'Control Sample Data'!F18&gt;0),'Control Sample Data'!F18-'Choose Housekeeping Genes'!AD$25,35-'Choose Housekeeping Genes'!AD$25),"")</f>
        <v/>
      </c>
      <c r="AC18" s="74" t="str">
        <f>IF(SUM('Control Sample Data'!G$3:G$98)&gt;10,IF(AND(ISNUMBER('Control Sample Data'!G18),'Control Sample Data'!G18&lt;35,'Control Sample Data'!G18&gt;0),'Control Sample Data'!G18-'Choose Housekeeping Genes'!AE$25,35-'Choose Housekeeping Genes'!AE$25),"")</f>
        <v/>
      </c>
      <c r="AD18" s="74" t="str">
        <f>IF(SUM('Control Sample Data'!H$3:H$98)&gt;10,IF(AND(ISNUMBER('Control Sample Data'!H18),'Control Sample Data'!H18&lt;35,'Control Sample Data'!H18&gt;0),'Control Sample Data'!H18-'Choose Housekeeping Genes'!AF$25,35-'Choose Housekeeping Genes'!AF$25),"")</f>
        <v/>
      </c>
      <c r="AE18" s="74" t="str">
        <f>IF(SUM('Control Sample Data'!I$3:I$98)&gt;10,IF(AND(ISNUMBER('Control Sample Data'!I18),'Control Sample Data'!I18&lt;35,'Control Sample Data'!I18&gt;0),'Control Sample Data'!I18-'Choose Housekeeping Genes'!AG$25,35-'Choose Housekeeping Genes'!AG$25),"")</f>
        <v/>
      </c>
      <c r="AF18" s="74" t="str">
        <f>IF(SUM('Control Sample Data'!J$3:J$98)&gt;10,IF(AND(ISNUMBER('Control Sample Data'!J18),'Control Sample Data'!J18&lt;35,'Control Sample Data'!J18&gt;0),'Control Sample Data'!J18-'Choose Housekeeping Genes'!AH$25,35-'Choose Housekeeping Genes'!AH$25),"")</f>
        <v/>
      </c>
      <c r="AG18" s="74" t="str">
        <f>IF(SUM('Control Sample Data'!K$3:K$98)&gt;10,IF(AND(ISNUMBER('Control Sample Data'!K18),'Control Sample Data'!K18&lt;35,'Control Sample Data'!K18&gt;0),'Control Sample Data'!K18-'Choose Housekeeping Genes'!AI$25,35-'Choose Housekeeping Genes'!AI$25),"")</f>
        <v/>
      </c>
      <c r="AH18" s="74" t="str">
        <f>IF(SUM('Control Sample Data'!L$3:L$98)&gt;10,IF(AND(ISNUMBER('Control Sample Data'!L18),'Control Sample Data'!L18&lt;35,'Control Sample Data'!L18&gt;0),'Control Sample Data'!L18-'Choose Housekeeping Genes'!AJ$25,35-'Choose Housekeeping Genes'!AJ$25),"")</f>
        <v/>
      </c>
      <c r="AI18" s="74" t="str">
        <f>IF(SUM('Control Sample Data'!M$3:M$98)&gt;10,IF(AND(ISNUMBER('Control Sample Data'!M18),'Control Sample Data'!M18&lt;35,'Control Sample Data'!M18&gt;0),'Control Sample Data'!M18-'Choose Housekeeping Genes'!AK$25,35-'Choose Housekeeping Genes'!AK$25),"")</f>
        <v/>
      </c>
      <c r="AJ18" s="74" t="str">
        <f>IF(SUM('Control Sample Data'!N$3:N$98)&gt;10,IF(AND(ISNUMBER('Control Sample Data'!N18),'Control Sample Data'!N18&lt;35,'Control Sample Data'!N18&gt;0),'Control Sample Data'!N18-'Choose Housekeeping Genes'!AL$25,35-'Choose Housekeeping Genes'!AL$25),"")</f>
        <v/>
      </c>
      <c r="AK18" s="74" t="str">
        <f>IF(SUM('Control Sample Data'!O$3:O$98)&gt;10,IF(AND(ISNUMBER('Control Sample Data'!O18),'Control Sample Data'!O18&lt;35,'Control Sample Data'!O18&gt;0),'Control Sample Data'!O18-'Choose Housekeeping Genes'!AM$25,35-'Choose Housekeeping Genes'!AM$25),"")</f>
        <v/>
      </c>
      <c r="AL18" s="74" t="str">
        <f>IF(SUM('Control Sample Data'!P$3:P$98)&gt;10,IF(AND(ISNUMBER('Control Sample Data'!P18),'Control Sample Data'!P18&lt;35,'Control Sample Data'!P18&gt;0),'Control Sample Data'!P18-'Choose Housekeeping Genes'!AN$25,35-'Choose Housekeeping Genes'!AN$25),"")</f>
        <v/>
      </c>
      <c r="AM18" s="74" t="str">
        <f>IF(SUM('Control Sample Data'!Q$3:Q$98)&gt;10,IF(AND(ISNUMBER('Control Sample Data'!Q18),'Control Sample Data'!Q18&lt;35,'Control Sample Data'!Q18&gt;0),'Control Sample Data'!Q18-'Choose Housekeeping Genes'!AO$25,35-'Choose Housekeeping Genes'!AO$25),"")</f>
        <v/>
      </c>
      <c r="AN18" s="74" t="str">
        <f>IF(SUM('Control Sample Data'!R$3:R$98)&gt;10,IF(AND(ISNUMBER('Control Sample Data'!R18),'Control Sample Data'!R18&lt;35,'Control Sample Data'!R18&gt;0),'Control Sample Data'!R18-'Choose Housekeeping Genes'!AP$25,35-'Choose Housekeeping Genes'!AP$25),"")</f>
        <v/>
      </c>
      <c r="AO18" s="74" t="str">
        <f>IF(SUM('Control Sample Data'!S$3:S$98)&gt;10,IF(AND(ISNUMBER('Control Sample Data'!S18),'Control Sample Data'!S18&lt;35,'Control Sample Data'!S18&gt;0),'Control Sample Data'!S18-'Choose Housekeeping Genes'!AQ$25,35-'Choose Housekeeping Genes'!AQ$25),"")</f>
        <v/>
      </c>
      <c r="AP18" s="74" t="str">
        <f>IF(SUM('Control Sample Data'!T$3:T$98)&gt;10,IF(AND(ISNUMBER('Control Sample Data'!T18),'Control Sample Data'!T18&lt;35,'Control Sample Data'!T18&gt;0),'Control Sample Data'!T18-'Choose Housekeeping Genes'!AR$25,35-'Choose Housekeeping Genes'!AR$25),"")</f>
        <v/>
      </c>
      <c r="AQ18" s="74" t="str">
        <f>IF(SUM('Control Sample Data'!U$3:U$98)&gt;10,IF(AND(ISNUMBER('Control Sample Data'!U18),'Control Sample Data'!U18&lt;35,'Control Sample Data'!U18&gt;0),'Control Sample Data'!U18-'Choose Housekeeping Genes'!AS$25,35-'Choose Housekeeping Genes'!AS$25),"")</f>
        <v/>
      </c>
      <c r="AR18" s="74" t="str">
        <f>IF(SUM('Control Sample Data'!V$3:V$98)&gt;10,IF(AND(ISNUMBER('Control Sample Data'!V18),'Control Sample Data'!V18&lt;35,'Control Sample Data'!V18&gt;0),'Control Sample Data'!V18-'Choose Housekeeping Genes'!AT$25,35-'Choose Housekeeping Genes'!AT$25),"")</f>
        <v/>
      </c>
      <c r="AS18" s="29" t="str">
        <f>'Control Sample Data'!A18</f>
        <v>NEIL1</v>
      </c>
      <c r="AT18" s="28" t="s">
        <v>17</v>
      </c>
      <c r="AU18" s="74" t="str">
        <f ca="1">IF(ISNUMBER(C18-'Choose Housekeeping Genes'!D$15),C18-'Choose Housekeeping Genes'!D$15,"")</f>
        <v/>
      </c>
      <c r="AV18" s="74" t="str">
        <f ca="1">IF(ISNUMBER(D18-'Choose Housekeeping Genes'!E$15),D18-'Choose Housekeeping Genes'!E$15,"")</f>
        <v/>
      </c>
      <c r="AW18" s="74" t="str">
        <f ca="1">IF(ISNUMBER(E18-'Choose Housekeeping Genes'!F$15),E18-'Choose Housekeeping Genes'!F$15,"")</f>
        <v/>
      </c>
      <c r="AX18" s="74" t="str">
        <f ca="1">IF(ISNUMBER(F18-'Choose Housekeeping Genes'!G$15),F18-'Choose Housekeeping Genes'!G$15,"")</f>
        <v/>
      </c>
      <c r="AY18" s="74" t="str">
        <f ca="1">IF(ISNUMBER(G18-'Choose Housekeeping Genes'!H$15),G18-'Choose Housekeeping Genes'!H$15,"")</f>
        <v/>
      </c>
      <c r="AZ18" s="74" t="str">
        <f ca="1">IF(ISNUMBER(H18-'Choose Housekeeping Genes'!I$15),H18-'Choose Housekeeping Genes'!I$15,"")</f>
        <v/>
      </c>
      <c r="BA18" s="74" t="str">
        <f ca="1">IF(ISNUMBER(I18-'Choose Housekeeping Genes'!J$15),I18-'Choose Housekeeping Genes'!J$15,"")</f>
        <v/>
      </c>
      <c r="BB18" s="74" t="str">
        <f ca="1">IF(ISNUMBER(J18-'Choose Housekeeping Genes'!K$15),J18-'Choose Housekeeping Genes'!K$15,"")</f>
        <v/>
      </c>
      <c r="BC18" s="74" t="str">
        <f ca="1">IF(ISNUMBER(K18-'Choose Housekeeping Genes'!L$15),K18-'Choose Housekeeping Genes'!L$15,"")</f>
        <v/>
      </c>
      <c r="BD18" s="74" t="str">
        <f ca="1">IF(ISNUMBER(L18-'Choose Housekeeping Genes'!M$15),L18-'Choose Housekeeping Genes'!M$15,"")</f>
        <v/>
      </c>
      <c r="BE18" s="74" t="str">
        <f ca="1">IF(ISNUMBER(M18-'Choose Housekeeping Genes'!N$15),M18-'Choose Housekeeping Genes'!N$15,"")</f>
        <v/>
      </c>
      <c r="BF18" s="74" t="str">
        <f ca="1">IF(ISNUMBER(N18-'Choose Housekeeping Genes'!O$15),N18-'Choose Housekeeping Genes'!O$15,"")</f>
        <v/>
      </c>
      <c r="BG18" s="74" t="str">
        <f ca="1">IF(ISNUMBER(O18-'Choose Housekeeping Genes'!P$15),O18-'Choose Housekeeping Genes'!P$15,"")</f>
        <v/>
      </c>
      <c r="BH18" s="74" t="str">
        <f ca="1">IF(ISNUMBER(P18-'Choose Housekeeping Genes'!Q$15),P18-'Choose Housekeeping Genes'!Q$15,"")</f>
        <v/>
      </c>
      <c r="BI18" s="74" t="str">
        <f ca="1">IF(ISNUMBER(Q18-'Choose Housekeeping Genes'!R$15),Q18-'Choose Housekeeping Genes'!R$15,"")</f>
        <v/>
      </c>
      <c r="BJ18" s="74" t="str">
        <f ca="1">IF(ISNUMBER(R18-'Choose Housekeeping Genes'!S$15),R18-'Choose Housekeeping Genes'!S$15,"")</f>
        <v/>
      </c>
      <c r="BK18" s="74" t="str">
        <f ca="1">IF(ISNUMBER(S18-'Choose Housekeeping Genes'!T$15),S18-'Choose Housekeeping Genes'!T$15,"")</f>
        <v/>
      </c>
      <c r="BL18" s="74" t="str">
        <f ca="1">IF(ISNUMBER(T18-'Choose Housekeeping Genes'!U$15),T18-'Choose Housekeeping Genes'!U$15,"")</f>
        <v/>
      </c>
      <c r="BM18" s="74" t="str">
        <f ca="1">IF(ISNUMBER(U18-'Choose Housekeeping Genes'!V$15),U18-'Choose Housekeeping Genes'!V$15,"")</f>
        <v/>
      </c>
      <c r="BN18" s="74" t="str">
        <f ca="1">IF(ISNUMBER(V18-'Choose Housekeeping Genes'!W$15),V18-'Choose Housekeeping Genes'!W$15,"")</f>
        <v/>
      </c>
      <c r="BO18" s="140" t="str">
        <f t="shared" si="0"/>
        <v>NEIL1</v>
      </c>
      <c r="BP18" s="139" t="s">
        <v>17</v>
      </c>
      <c r="BQ18" s="74" t="str">
        <f ca="1">IF(ISNUMBER(Y18-'Choose Housekeeping Genes'!AA$15),Y18-'Choose Housekeeping Genes'!AA$15,"")</f>
        <v/>
      </c>
      <c r="BR18" s="74" t="str">
        <f ca="1">IF(ISNUMBER(Z18-'Choose Housekeeping Genes'!AB$15),Z18-'Choose Housekeeping Genes'!AB$15,"")</f>
        <v/>
      </c>
      <c r="BS18" s="74" t="str">
        <f ca="1">IF(ISNUMBER(AA18-'Choose Housekeeping Genes'!AC$15),AA18-'Choose Housekeeping Genes'!AC$15,"")</f>
        <v/>
      </c>
      <c r="BT18" s="74" t="str">
        <f ca="1">IF(ISNUMBER(AB18-'Choose Housekeeping Genes'!AD$15),AB18-'Choose Housekeeping Genes'!AD$15,"")</f>
        <v/>
      </c>
      <c r="BU18" s="74" t="str">
        <f ca="1">IF(ISNUMBER(AC18-'Choose Housekeeping Genes'!AE$15),AC18-'Choose Housekeeping Genes'!AE$15,"")</f>
        <v/>
      </c>
      <c r="BV18" s="74" t="str">
        <f ca="1">IF(ISNUMBER(AD18-'Choose Housekeeping Genes'!AF$15),AD18-'Choose Housekeeping Genes'!AF$15,"")</f>
        <v/>
      </c>
      <c r="BW18" s="74" t="str">
        <f ca="1">IF(ISNUMBER(AE18-'Choose Housekeeping Genes'!AG$15),AE18-'Choose Housekeeping Genes'!AG$15,"")</f>
        <v/>
      </c>
      <c r="BX18" s="74" t="str">
        <f ca="1">IF(ISNUMBER(AF18-'Choose Housekeeping Genes'!AH$15),AF18-'Choose Housekeeping Genes'!AH$15,"")</f>
        <v/>
      </c>
      <c r="BY18" s="74" t="str">
        <f ca="1">IF(ISNUMBER(AG18-'Choose Housekeeping Genes'!AI$15),AG18-'Choose Housekeeping Genes'!AI$15,"")</f>
        <v/>
      </c>
      <c r="BZ18" s="74" t="str">
        <f ca="1">IF(ISNUMBER(AH18-'Choose Housekeeping Genes'!AJ$15),AH18-'Choose Housekeeping Genes'!AJ$15,"")</f>
        <v/>
      </c>
      <c r="CA18" s="74" t="str">
        <f ca="1">IF(ISNUMBER(AI18-'Choose Housekeeping Genes'!AK$15),AI18-'Choose Housekeeping Genes'!AK$15,"")</f>
        <v/>
      </c>
      <c r="CB18" s="74" t="str">
        <f ca="1">IF(ISNUMBER(AJ18-'Choose Housekeeping Genes'!AL$15),AJ18-'Choose Housekeeping Genes'!AL$15,"")</f>
        <v/>
      </c>
      <c r="CC18" s="74" t="str">
        <f ca="1">IF(ISNUMBER(AK18-'Choose Housekeeping Genes'!AM$15),AK18-'Choose Housekeeping Genes'!AM$15,"")</f>
        <v/>
      </c>
      <c r="CD18" s="74" t="str">
        <f ca="1">IF(ISNUMBER(AL18-'Choose Housekeeping Genes'!AN$15),AL18-'Choose Housekeeping Genes'!AN$15,"")</f>
        <v/>
      </c>
      <c r="CE18" s="74" t="str">
        <f ca="1">IF(ISNUMBER(AM18-'Choose Housekeeping Genes'!AO$15),AM18-'Choose Housekeeping Genes'!AO$15,"")</f>
        <v/>
      </c>
      <c r="CF18" s="74" t="str">
        <f ca="1">IF(ISNUMBER(AN18-'Choose Housekeeping Genes'!AP$15),AN18-'Choose Housekeeping Genes'!AP$15,"")</f>
        <v/>
      </c>
      <c r="CG18" s="74" t="str">
        <f ca="1">IF(ISNUMBER(AO18-'Choose Housekeeping Genes'!AQ$15),AO18-'Choose Housekeeping Genes'!AQ$15,"")</f>
        <v/>
      </c>
      <c r="CH18" s="74" t="str">
        <f ca="1">IF(ISNUMBER(AP18-'Choose Housekeeping Genes'!AR$15),AP18-'Choose Housekeeping Genes'!AR$15,"")</f>
        <v/>
      </c>
      <c r="CI18" s="74" t="str">
        <f ca="1">IF(ISNUMBER(AQ18-'Choose Housekeeping Genes'!AS$15),AQ18-'Choose Housekeeping Genes'!AS$15,"")</f>
        <v/>
      </c>
      <c r="CJ18" s="74" t="str">
        <f ca="1">IF(ISNUMBER(AR18-'Choose Housekeeping Genes'!AT$15),AR18-'Choose Housekeeping Genes'!AT$15,"")</f>
        <v/>
      </c>
      <c r="CK18" s="22" t="e">
        <f t="shared" ca="1" si="1"/>
        <v>#DIV/0!</v>
      </c>
      <c r="CL18" s="111" t="e">
        <f t="shared" ca="1" si="2"/>
        <v>#DIV/0!</v>
      </c>
      <c r="CQ18" s="3">
        <v>16</v>
      </c>
      <c r="CR18" s="52" t="e">
        <f t="array" aca="1" ref="CR18" ca="1">INDIRECT("'All expressed genes'!$A"&amp;MIN(IF('All expressed genes'!$G$3:$G$90=LARGE('All expressed genes'!$G$3:$G$90,CQ18),ROW('All expressed genes'!$A$3:$A$90),"")))</f>
        <v>#DIV/0!</v>
      </c>
      <c r="CS18" s="52" t="e">
        <f t="array" aca="1" ref="CS18" ca="1">INDIRECT("'All expressed genes'!$G"&amp;MIN(IF('All expressed genes'!$G$3:$G$90=LARGE('All expressed genes'!$G$3:$G$90,CQ18),ROW('All expressed genes'!$A$3:$A$90),"")))</f>
        <v>#DIV/0!</v>
      </c>
      <c r="CT18" s="52"/>
      <c r="CU18" s="52">
        <f t="shared" si="4"/>
        <v>73</v>
      </c>
      <c r="CV18" s="52" t="e">
        <f t="array" aca="1" ref="CV18" ca="1">INDIRECT("'All expressed genes'!$A"&amp;MIN(IF('All expressed genes'!$G$3:$G$90=LARGE('All expressed genes'!$G$3:$G$90,CU18),ROW('All expressed genes'!$A$3:$A$90),"")))</f>
        <v>#DIV/0!</v>
      </c>
      <c r="CW18" s="52" t="e">
        <f t="array" aca="1" ref="CW18" ca="1">INDIRECT("'All expressed genes'!$I"&amp;MIN(IF('All expressed genes'!$G$3:$G$90=LARGE('All expressed genes'!$G$3:$G$90,CU18),ROW('All expressed genes'!$A$3:$A$90),"")))</f>
        <v>#DIV/0!</v>
      </c>
      <c r="CX18" s="52" t="e">
        <f t="shared" ca="1" si="3"/>
        <v>#DIV/0!</v>
      </c>
    </row>
    <row r="19" spans="1:102" ht="12.75" customHeight="1" x14ac:dyDescent="0.2">
      <c r="A19" s="27" t="str">
        <f>'Test Sample Data'!A19</f>
        <v>PRMT1</v>
      </c>
      <c r="B19" s="28" t="s">
        <v>18</v>
      </c>
      <c r="C19" s="74" t="str">
        <f>IF(SUM('Test Sample Data'!C$3:C$98)&gt;10,IF(AND(ISNUMBER('Test Sample Data'!C19),'Test Sample Data'!C19&lt;35,'Test Sample Data'!C19&gt;0),'Test Sample Data'!C19-'Choose Housekeeping Genes'!D$25,35-'Choose Housekeeping Genes'!D$25),"")</f>
        <v/>
      </c>
      <c r="D19" s="74" t="str">
        <f>IF(SUM('Test Sample Data'!D$3:D$98)&gt;10,IF(AND(ISNUMBER('Test Sample Data'!D19),'Test Sample Data'!D19&lt;35,'Test Sample Data'!D19&gt;0),'Test Sample Data'!D19-'Choose Housekeeping Genes'!E$25,35-'Choose Housekeeping Genes'!E$25),"")</f>
        <v/>
      </c>
      <c r="E19" s="74" t="str">
        <f>IF(SUM('Test Sample Data'!E$3:E$98)&gt;10,IF(AND(ISNUMBER('Test Sample Data'!E19),'Test Sample Data'!E19&lt;35,'Test Sample Data'!E19&gt;0),'Test Sample Data'!E19-'Choose Housekeeping Genes'!F$25,35-'Choose Housekeeping Genes'!F$25),"")</f>
        <v/>
      </c>
      <c r="F19" s="74" t="str">
        <f>IF(SUM('Test Sample Data'!F$3:F$98)&gt;10,IF(AND(ISNUMBER('Test Sample Data'!F19),'Test Sample Data'!F19&lt;35,'Test Sample Data'!F19&gt;0),'Test Sample Data'!F19-'Choose Housekeeping Genes'!G$25,35-'Choose Housekeeping Genes'!G$25),"")</f>
        <v/>
      </c>
      <c r="G19" s="74" t="str">
        <f>IF(SUM('Test Sample Data'!G$3:G$98)&gt;10,IF(AND(ISNUMBER('Test Sample Data'!G19),'Test Sample Data'!G19&lt;35,'Test Sample Data'!G19&gt;0),'Test Sample Data'!G19-'Choose Housekeeping Genes'!H$25,35-'Choose Housekeeping Genes'!H$25),"")</f>
        <v/>
      </c>
      <c r="H19" s="74" t="str">
        <f>IF(SUM('Test Sample Data'!H$3:H$98)&gt;10,IF(AND(ISNUMBER('Test Sample Data'!H19),'Test Sample Data'!H19&lt;35,'Test Sample Data'!H19&gt;0),'Test Sample Data'!H19-'Choose Housekeeping Genes'!I$25,35-'Choose Housekeeping Genes'!I$25),"")</f>
        <v/>
      </c>
      <c r="I19" s="74" t="str">
        <f>IF(SUM('Test Sample Data'!I$3:I$98)&gt;10,IF(AND(ISNUMBER('Test Sample Data'!I19),'Test Sample Data'!I19&lt;35,'Test Sample Data'!I19&gt;0),'Test Sample Data'!I19-'Choose Housekeeping Genes'!J$25,35-'Choose Housekeeping Genes'!J$25),"")</f>
        <v/>
      </c>
      <c r="J19" s="74" t="str">
        <f>IF(SUM('Test Sample Data'!J$3:J$98)&gt;10,IF(AND(ISNUMBER('Test Sample Data'!J19),'Test Sample Data'!J19&lt;35,'Test Sample Data'!J19&gt;0),'Test Sample Data'!J19-'Choose Housekeeping Genes'!K$25,35-'Choose Housekeeping Genes'!K$25),"")</f>
        <v/>
      </c>
      <c r="K19" s="74" t="str">
        <f>IF(SUM('Test Sample Data'!K$3:K$98)&gt;10,IF(AND(ISNUMBER('Test Sample Data'!K19),'Test Sample Data'!K19&lt;35,'Test Sample Data'!K19&gt;0),'Test Sample Data'!K19-'Choose Housekeeping Genes'!L$25,35-'Choose Housekeeping Genes'!L$25),"")</f>
        <v/>
      </c>
      <c r="L19" s="74" t="str">
        <f>IF(SUM('Test Sample Data'!L$3:L$98)&gt;10,IF(AND(ISNUMBER('Test Sample Data'!L19),'Test Sample Data'!L19&lt;35,'Test Sample Data'!L19&gt;0),'Test Sample Data'!L19-'Choose Housekeeping Genes'!M$25,35-'Choose Housekeeping Genes'!M$25),"")</f>
        <v/>
      </c>
      <c r="M19" s="74" t="str">
        <f>IF(SUM('Test Sample Data'!M$3:M$98)&gt;10,IF(AND(ISNUMBER('Test Sample Data'!M19),'Test Sample Data'!M19&lt;35,'Test Sample Data'!M19&gt;0),'Test Sample Data'!M19-'Choose Housekeeping Genes'!N$25,35-'Choose Housekeeping Genes'!N$25),"")</f>
        <v/>
      </c>
      <c r="N19" s="74" t="str">
        <f>IF(SUM('Test Sample Data'!N$3:N$98)&gt;10,IF(AND(ISNUMBER('Test Sample Data'!N19),'Test Sample Data'!N19&lt;35,'Test Sample Data'!N19&gt;0),'Test Sample Data'!N19-'Choose Housekeeping Genes'!O$25,35-'Choose Housekeeping Genes'!O$25),"")</f>
        <v/>
      </c>
      <c r="O19" s="74" t="str">
        <f>IF(SUM('Test Sample Data'!O$3:O$98)&gt;10,IF(AND(ISNUMBER('Test Sample Data'!O19),'Test Sample Data'!O19&lt;35,'Test Sample Data'!O19&gt;0),'Test Sample Data'!O19-'Choose Housekeeping Genes'!P$25,35-'Choose Housekeeping Genes'!P$25),"")</f>
        <v/>
      </c>
      <c r="P19" s="74" t="str">
        <f>IF(SUM('Test Sample Data'!P$3:P$98)&gt;10,IF(AND(ISNUMBER('Test Sample Data'!P19),'Test Sample Data'!P19&lt;35,'Test Sample Data'!P19&gt;0),'Test Sample Data'!P19-'Choose Housekeeping Genes'!Q$25,35-'Choose Housekeeping Genes'!Q$25),"")</f>
        <v/>
      </c>
      <c r="Q19" s="74" t="str">
        <f>IF(SUM('Test Sample Data'!Q$3:Q$98)&gt;10,IF(AND(ISNUMBER('Test Sample Data'!Q19),'Test Sample Data'!Q19&lt;35,'Test Sample Data'!Q19&gt;0),'Test Sample Data'!Q19-'Choose Housekeeping Genes'!R$25,35-'Choose Housekeeping Genes'!R$25),"")</f>
        <v/>
      </c>
      <c r="R19" s="74" t="str">
        <f>IF(SUM('Test Sample Data'!R$3:R$98)&gt;10,IF(AND(ISNUMBER('Test Sample Data'!R19),'Test Sample Data'!R19&lt;35,'Test Sample Data'!R19&gt;0),'Test Sample Data'!R19-'Choose Housekeeping Genes'!S$25,35-'Choose Housekeeping Genes'!S$25),"")</f>
        <v/>
      </c>
      <c r="S19" s="74" t="str">
        <f>IF(SUM('Test Sample Data'!S$3:S$98)&gt;10,IF(AND(ISNUMBER('Test Sample Data'!S19),'Test Sample Data'!S19&lt;35,'Test Sample Data'!S19&gt;0),'Test Sample Data'!S19-'Choose Housekeeping Genes'!T$25,35-'Choose Housekeeping Genes'!T$25),"")</f>
        <v/>
      </c>
      <c r="T19" s="74" t="str">
        <f>IF(SUM('Test Sample Data'!T$3:T$98)&gt;10,IF(AND(ISNUMBER('Test Sample Data'!T19),'Test Sample Data'!T19&lt;35,'Test Sample Data'!T19&gt;0),'Test Sample Data'!T19-'Choose Housekeeping Genes'!U$25,35-'Choose Housekeeping Genes'!U$25),"")</f>
        <v/>
      </c>
      <c r="U19" s="74" t="str">
        <f>IF(SUM('Test Sample Data'!U$3:U$98)&gt;10,IF(AND(ISNUMBER('Test Sample Data'!U19),'Test Sample Data'!U19&lt;35,'Test Sample Data'!U19&gt;0),'Test Sample Data'!U19-'Choose Housekeeping Genes'!V$25,35-'Choose Housekeeping Genes'!V$25),"")</f>
        <v/>
      </c>
      <c r="V19" s="74" t="str">
        <f>IF(SUM('Test Sample Data'!V$3:V$98)&gt;10,IF(AND(ISNUMBER('Test Sample Data'!V19),'Test Sample Data'!V19&lt;35,'Test Sample Data'!V19&gt;0),'Test Sample Data'!V19-'Choose Housekeeping Genes'!W$25,35-'Choose Housekeeping Genes'!W$25),"")</f>
        <v/>
      </c>
      <c r="W19" s="138" t="str">
        <f>'Control Sample Data'!A19</f>
        <v>PRMT1</v>
      </c>
      <c r="X19" s="139" t="s">
        <v>18</v>
      </c>
      <c r="Y19" s="74" t="str">
        <f>IF(SUM('Control Sample Data'!C$3:C$98)&gt;10,IF(AND(ISNUMBER('Control Sample Data'!C19),'Control Sample Data'!C19&lt;35,'Control Sample Data'!C19&gt;0),'Control Sample Data'!C19-'Choose Housekeeping Genes'!AA$25,35-'Choose Housekeeping Genes'!AA$25),"")</f>
        <v/>
      </c>
      <c r="Z19" s="74" t="str">
        <f>IF(SUM('Control Sample Data'!D$3:D$98)&gt;10,IF(AND(ISNUMBER('Control Sample Data'!D19),'Control Sample Data'!D19&lt;35,'Control Sample Data'!D19&gt;0),'Control Sample Data'!D19-'Choose Housekeeping Genes'!AB$25,35-'Choose Housekeeping Genes'!AB$25),"")</f>
        <v/>
      </c>
      <c r="AA19" s="74" t="str">
        <f>IF(SUM('Control Sample Data'!E$3:E$98)&gt;10,IF(AND(ISNUMBER('Control Sample Data'!E19),'Control Sample Data'!E19&lt;35,'Control Sample Data'!E19&gt;0),'Control Sample Data'!E19-'Choose Housekeeping Genes'!AC$25,35-'Choose Housekeeping Genes'!AC$25),"")</f>
        <v/>
      </c>
      <c r="AB19" s="74" t="str">
        <f>IF(SUM('Control Sample Data'!F$3:F$98)&gt;10,IF(AND(ISNUMBER('Control Sample Data'!F19),'Control Sample Data'!F19&lt;35,'Control Sample Data'!F19&gt;0),'Control Sample Data'!F19-'Choose Housekeeping Genes'!AD$25,35-'Choose Housekeeping Genes'!AD$25),"")</f>
        <v/>
      </c>
      <c r="AC19" s="74" t="str">
        <f>IF(SUM('Control Sample Data'!G$3:G$98)&gt;10,IF(AND(ISNUMBER('Control Sample Data'!G19),'Control Sample Data'!G19&lt;35,'Control Sample Data'!G19&gt;0),'Control Sample Data'!G19-'Choose Housekeeping Genes'!AE$25,35-'Choose Housekeeping Genes'!AE$25),"")</f>
        <v/>
      </c>
      <c r="AD19" s="74" t="str">
        <f>IF(SUM('Control Sample Data'!H$3:H$98)&gt;10,IF(AND(ISNUMBER('Control Sample Data'!H19),'Control Sample Data'!H19&lt;35,'Control Sample Data'!H19&gt;0),'Control Sample Data'!H19-'Choose Housekeeping Genes'!AF$25,35-'Choose Housekeeping Genes'!AF$25),"")</f>
        <v/>
      </c>
      <c r="AE19" s="74" t="str">
        <f>IF(SUM('Control Sample Data'!I$3:I$98)&gt;10,IF(AND(ISNUMBER('Control Sample Data'!I19),'Control Sample Data'!I19&lt;35,'Control Sample Data'!I19&gt;0),'Control Sample Data'!I19-'Choose Housekeeping Genes'!AG$25,35-'Choose Housekeeping Genes'!AG$25),"")</f>
        <v/>
      </c>
      <c r="AF19" s="74" t="str">
        <f>IF(SUM('Control Sample Data'!J$3:J$98)&gt;10,IF(AND(ISNUMBER('Control Sample Data'!J19),'Control Sample Data'!J19&lt;35,'Control Sample Data'!J19&gt;0),'Control Sample Data'!J19-'Choose Housekeeping Genes'!AH$25,35-'Choose Housekeeping Genes'!AH$25),"")</f>
        <v/>
      </c>
      <c r="AG19" s="74" t="str">
        <f>IF(SUM('Control Sample Data'!K$3:K$98)&gt;10,IF(AND(ISNUMBER('Control Sample Data'!K19),'Control Sample Data'!K19&lt;35,'Control Sample Data'!K19&gt;0),'Control Sample Data'!K19-'Choose Housekeeping Genes'!AI$25,35-'Choose Housekeeping Genes'!AI$25),"")</f>
        <v/>
      </c>
      <c r="AH19" s="74" t="str">
        <f>IF(SUM('Control Sample Data'!L$3:L$98)&gt;10,IF(AND(ISNUMBER('Control Sample Data'!L19),'Control Sample Data'!L19&lt;35,'Control Sample Data'!L19&gt;0),'Control Sample Data'!L19-'Choose Housekeeping Genes'!AJ$25,35-'Choose Housekeeping Genes'!AJ$25),"")</f>
        <v/>
      </c>
      <c r="AI19" s="74" t="str">
        <f>IF(SUM('Control Sample Data'!M$3:M$98)&gt;10,IF(AND(ISNUMBER('Control Sample Data'!M19),'Control Sample Data'!M19&lt;35,'Control Sample Data'!M19&gt;0),'Control Sample Data'!M19-'Choose Housekeeping Genes'!AK$25,35-'Choose Housekeeping Genes'!AK$25),"")</f>
        <v/>
      </c>
      <c r="AJ19" s="74" t="str">
        <f>IF(SUM('Control Sample Data'!N$3:N$98)&gt;10,IF(AND(ISNUMBER('Control Sample Data'!N19),'Control Sample Data'!N19&lt;35,'Control Sample Data'!N19&gt;0),'Control Sample Data'!N19-'Choose Housekeeping Genes'!AL$25,35-'Choose Housekeeping Genes'!AL$25),"")</f>
        <v/>
      </c>
      <c r="AK19" s="74" t="str">
        <f>IF(SUM('Control Sample Data'!O$3:O$98)&gt;10,IF(AND(ISNUMBER('Control Sample Data'!O19),'Control Sample Data'!O19&lt;35,'Control Sample Data'!O19&gt;0),'Control Sample Data'!O19-'Choose Housekeeping Genes'!AM$25,35-'Choose Housekeeping Genes'!AM$25),"")</f>
        <v/>
      </c>
      <c r="AL19" s="74" t="str">
        <f>IF(SUM('Control Sample Data'!P$3:P$98)&gt;10,IF(AND(ISNUMBER('Control Sample Data'!P19),'Control Sample Data'!P19&lt;35,'Control Sample Data'!P19&gt;0),'Control Sample Data'!P19-'Choose Housekeeping Genes'!AN$25,35-'Choose Housekeeping Genes'!AN$25),"")</f>
        <v/>
      </c>
      <c r="AM19" s="74" t="str">
        <f>IF(SUM('Control Sample Data'!Q$3:Q$98)&gt;10,IF(AND(ISNUMBER('Control Sample Data'!Q19),'Control Sample Data'!Q19&lt;35,'Control Sample Data'!Q19&gt;0),'Control Sample Data'!Q19-'Choose Housekeeping Genes'!AO$25,35-'Choose Housekeeping Genes'!AO$25),"")</f>
        <v/>
      </c>
      <c r="AN19" s="74" t="str">
        <f>IF(SUM('Control Sample Data'!R$3:R$98)&gt;10,IF(AND(ISNUMBER('Control Sample Data'!R19),'Control Sample Data'!R19&lt;35,'Control Sample Data'!R19&gt;0),'Control Sample Data'!R19-'Choose Housekeeping Genes'!AP$25,35-'Choose Housekeeping Genes'!AP$25),"")</f>
        <v/>
      </c>
      <c r="AO19" s="74" t="str">
        <f>IF(SUM('Control Sample Data'!S$3:S$98)&gt;10,IF(AND(ISNUMBER('Control Sample Data'!S19),'Control Sample Data'!S19&lt;35,'Control Sample Data'!S19&gt;0),'Control Sample Data'!S19-'Choose Housekeeping Genes'!AQ$25,35-'Choose Housekeeping Genes'!AQ$25),"")</f>
        <v/>
      </c>
      <c r="AP19" s="74" t="str">
        <f>IF(SUM('Control Sample Data'!T$3:T$98)&gt;10,IF(AND(ISNUMBER('Control Sample Data'!T19),'Control Sample Data'!T19&lt;35,'Control Sample Data'!T19&gt;0),'Control Sample Data'!T19-'Choose Housekeeping Genes'!AR$25,35-'Choose Housekeeping Genes'!AR$25),"")</f>
        <v/>
      </c>
      <c r="AQ19" s="74" t="str">
        <f>IF(SUM('Control Sample Data'!U$3:U$98)&gt;10,IF(AND(ISNUMBER('Control Sample Data'!U19),'Control Sample Data'!U19&lt;35,'Control Sample Data'!U19&gt;0),'Control Sample Data'!U19-'Choose Housekeeping Genes'!AS$25,35-'Choose Housekeeping Genes'!AS$25),"")</f>
        <v/>
      </c>
      <c r="AR19" s="74" t="str">
        <f>IF(SUM('Control Sample Data'!V$3:V$98)&gt;10,IF(AND(ISNUMBER('Control Sample Data'!V19),'Control Sample Data'!V19&lt;35,'Control Sample Data'!V19&gt;0),'Control Sample Data'!V19-'Choose Housekeeping Genes'!AT$25,35-'Choose Housekeeping Genes'!AT$25),"")</f>
        <v/>
      </c>
      <c r="AS19" s="29" t="str">
        <f>'Control Sample Data'!A19</f>
        <v>PRMT1</v>
      </c>
      <c r="AT19" s="28" t="s">
        <v>18</v>
      </c>
      <c r="AU19" s="74" t="str">
        <f ca="1">IF(ISNUMBER(C19-'Choose Housekeeping Genes'!D$15),C19-'Choose Housekeeping Genes'!D$15,"")</f>
        <v/>
      </c>
      <c r="AV19" s="74" t="str">
        <f ca="1">IF(ISNUMBER(D19-'Choose Housekeeping Genes'!E$15),D19-'Choose Housekeeping Genes'!E$15,"")</f>
        <v/>
      </c>
      <c r="AW19" s="74" t="str">
        <f ca="1">IF(ISNUMBER(E19-'Choose Housekeeping Genes'!F$15),E19-'Choose Housekeeping Genes'!F$15,"")</f>
        <v/>
      </c>
      <c r="AX19" s="74" t="str">
        <f ca="1">IF(ISNUMBER(F19-'Choose Housekeeping Genes'!G$15),F19-'Choose Housekeeping Genes'!G$15,"")</f>
        <v/>
      </c>
      <c r="AY19" s="74" t="str">
        <f ca="1">IF(ISNUMBER(G19-'Choose Housekeeping Genes'!H$15),G19-'Choose Housekeeping Genes'!H$15,"")</f>
        <v/>
      </c>
      <c r="AZ19" s="74" t="str">
        <f ca="1">IF(ISNUMBER(H19-'Choose Housekeeping Genes'!I$15),H19-'Choose Housekeeping Genes'!I$15,"")</f>
        <v/>
      </c>
      <c r="BA19" s="74" t="str">
        <f ca="1">IF(ISNUMBER(I19-'Choose Housekeeping Genes'!J$15),I19-'Choose Housekeeping Genes'!J$15,"")</f>
        <v/>
      </c>
      <c r="BB19" s="74" t="str">
        <f ca="1">IF(ISNUMBER(J19-'Choose Housekeeping Genes'!K$15),J19-'Choose Housekeeping Genes'!K$15,"")</f>
        <v/>
      </c>
      <c r="BC19" s="74" t="str">
        <f ca="1">IF(ISNUMBER(K19-'Choose Housekeeping Genes'!L$15),K19-'Choose Housekeeping Genes'!L$15,"")</f>
        <v/>
      </c>
      <c r="BD19" s="74" t="str">
        <f ca="1">IF(ISNUMBER(L19-'Choose Housekeeping Genes'!M$15),L19-'Choose Housekeeping Genes'!M$15,"")</f>
        <v/>
      </c>
      <c r="BE19" s="74" t="str">
        <f ca="1">IF(ISNUMBER(M19-'Choose Housekeeping Genes'!N$15),M19-'Choose Housekeeping Genes'!N$15,"")</f>
        <v/>
      </c>
      <c r="BF19" s="74" t="str">
        <f ca="1">IF(ISNUMBER(N19-'Choose Housekeeping Genes'!O$15),N19-'Choose Housekeeping Genes'!O$15,"")</f>
        <v/>
      </c>
      <c r="BG19" s="74" t="str">
        <f ca="1">IF(ISNUMBER(O19-'Choose Housekeeping Genes'!P$15),O19-'Choose Housekeeping Genes'!P$15,"")</f>
        <v/>
      </c>
      <c r="BH19" s="74" t="str">
        <f ca="1">IF(ISNUMBER(P19-'Choose Housekeeping Genes'!Q$15),P19-'Choose Housekeeping Genes'!Q$15,"")</f>
        <v/>
      </c>
      <c r="BI19" s="74" t="str">
        <f ca="1">IF(ISNUMBER(Q19-'Choose Housekeeping Genes'!R$15),Q19-'Choose Housekeeping Genes'!R$15,"")</f>
        <v/>
      </c>
      <c r="BJ19" s="74" t="str">
        <f ca="1">IF(ISNUMBER(R19-'Choose Housekeeping Genes'!S$15),R19-'Choose Housekeeping Genes'!S$15,"")</f>
        <v/>
      </c>
      <c r="BK19" s="74" t="str">
        <f ca="1">IF(ISNUMBER(S19-'Choose Housekeeping Genes'!T$15),S19-'Choose Housekeeping Genes'!T$15,"")</f>
        <v/>
      </c>
      <c r="BL19" s="74" t="str">
        <f ca="1">IF(ISNUMBER(T19-'Choose Housekeeping Genes'!U$15),T19-'Choose Housekeeping Genes'!U$15,"")</f>
        <v/>
      </c>
      <c r="BM19" s="74" t="str">
        <f ca="1">IF(ISNUMBER(U19-'Choose Housekeeping Genes'!V$15),U19-'Choose Housekeeping Genes'!V$15,"")</f>
        <v/>
      </c>
      <c r="BN19" s="74" t="str">
        <f ca="1">IF(ISNUMBER(V19-'Choose Housekeeping Genes'!W$15),V19-'Choose Housekeeping Genes'!W$15,"")</f>
        <v/>
      </c>
      <c r="BO19" s="140" t="str">
        <f t="shared" si="0"/>
        <v>PRMT1</v>
      </c>
      <c r="BP19" s="139" t="s">
        <v>18</v>
      </c>
      <c r="BQ19" s="74" t="str">
        <f ca="1">IF(ISNUMBER(Y19-'Choose Housekeeping Genes'!AA$15),Y19-'Choose Housekeeping Genes'!AA$15,"")</f>
        <v/>
      </c>
      <c r="BR19" s="74" t="str">
        <f ca="1">IF(ISNUMBER(Z19-'Choose Housekeeping Genes'!AB$15),Z19-'Choose Housekeeping Genes'!AB$15,"")</f>
        <v/>
      </c>
      <c r="BS19" s="74" t="str">
        <f ca="1">IF(ISNUMBER(AA19-'Choose Housekeeping Genes'!AC$15),AA19-'Choose Housekeeping Genes'!AC$15,"")</f>
        <v/>
      </c>
      <c r="BT19" s="74" t="str">
        <f ca="1">IF(ISNUMBER(AB19-'Choose Housekeeping Genes'!AD$15),AB19-'Choose Housekeeping Genes'!AD$15,"")</f>
        <v/>
      </c>
      <c r="BU19" s="74" t="str">
        <f ca="1">IF(ISNUMBER(AC19-'Choose Housekeeping Genes'!AE$15),AC19-'Choose Housekeeping Genes'!AE$15,"")</f>
        <v/>
      </c>
      <c r="BV19" s="74" t="str">
        <f ca="1">IF(ISNUMBER(AD19-'Choose Housekeeping Genes'!AF$15),AD19-'Choose Housekeeping Genes'!AF$15,"")</f>
        <v/>
      </c>
      <c r="BW19" s="74" t="str">
        <f ca="1">IF(ISNUMBER(AE19-'Choose Housekeeping Genes'!AG$15),AE19-'Choose Housekeeping Genes'!AG$15,"")</f>
        <v/>
      </c>
      <c r="BX19" s="74" t="str">
        <f ca="1">IF(ISNUMBER(AF19-'Choose Housekeeping Genes'!AH$15),AF19-'Choose Housekeeping Genes'!AH$15,"")</f>
        <v/>
      </c>
      <c r="BY19" s="74" t="str">
        <f ca="1">IF(ISNUMBER(AG19-'Choose Housekeeping Genes'!AI$15),AG19-'Choose Housekeeping Genes'!AI$15,"")</f>
        <v/>
      </c>
      <c r="BZ19" s="74" t="str">
        <f ca="1">IF(ISNUMBER(AH19-'Choose Housekeeping Genes'!AJ$15),AH19-'Choose Housekeeping Genes'!AJ$15,"")</f>
        <v/>
      </c>
      <c r="CA19" s="74" t="str">
        <f ca="1">IF(ISNUMBER(AI19-'Choose Housekeeping Genes'!AK$15),AI19-'Choose Housekeeping Genes'!AK$15,"")</f>
        <v/>
      </c>
      <c r="CB19" s="74" t="str">
        <f ca="1">IF(ISNUMBER(AJ19-'Choose Housekeeping Genes'!AL$15),AJ19-'Choose Housekeeping Genes'!AL$15,"")</f>
        <v/>
      </c>
      <c r="CC19" s="74" t="str">
        <f ca="1">IF(ISNUMBER(AK19-'Choose Housekeeping Genes'!AM$15),AK19-'Choose Housekeeping Genes'!AM$15,"")</f>
        <v/>
      </c>
      <c r="CD19" s="74" t="str">
        <f ca="1">IF(ISNUMBER(AL19-'Choose Housekeeping Genes'!AN$15),AL19-'Choose Housekeeping Genes'!AN$15,"")</f>
        <v/>
      </c>
      <c r="CE19" s="74" t="str">
        <f ca="1">IF(ISNUMBER(AM19-'Choose Housekeeping Genes'!AO$15),AM19-'Choose Housekeeping Genes'!AO$15,"")</f>
        <v/>
      </c>
      <c r="CF19" s="74" t="str">
        <f ca="1">IF(ISNUMBER(AN19-'Choose Housekeeping Genes'!AP$15),AN19-'Choose Housekeeping Genes'!AP$15,"")</f>
        <v/>
      </c>
      <c r="CG19" s="74" t="str">
        <f ca="1">IF(ISNUMBER(AO19-'Choose Housekeeping Genes'!AQ$15),AO19-'Choose Housekeeping Genes'!AQ$15,"")</f>
        <v/>
      </c>
      <c r="CH19" s="74" t="str">
        <f ca="1">IF(ISNUMBER(AP19-'Choose Housekeeping Genes'!AR$15),AP19-'Choose Housekeeping Genes'!AR$15,"")</f>
        <v/>
      </c>
      <c r="CI19" s="74" t="str">
        <f ca="1">IF(ISNUMBER(AQ19-'Choose Housekeeping Genes'!AS$15),AQ19-'Choose Housekeeping Genes'!AS$15,"")</f>
        <v/>
      </c>
      <c r="CJ19" s="74" t="str">
        <f ca="1">IF(ISNUMBER(AR19-'Choose Housekeeping Genes'!AT$15),AR19-'Choose Housekeeping Genes'!AT$15,"")</f>
        <v/>
      </c>
      <c r="CK19" s="22" t="e">
        <f t="shared" ca="1" si="1"/>
        <v>#DIV/0!</v>
      </c>
      <c r="CL19" s="111" t="e">
        <f t="shared" ca="1" si="2"/>
        <v>#DIV/0!</v>
      </c>
      <c r="CQ19" s="3">
        <v>17</v>
      </c>
      <c r="CR19" s="52" t="e">
        <f t="array" aca="1" ref="CR19" ca="1">INDIRECT("'All expressed genes'!$A"&amp;MIN(IF('All expressed genes'!$G$3:$G$90=LARGE('All expressed genes'!$G$3:$G$90,CQ19),ROW('All expressed genes'!$A$3:$A$90),"")))</f>
        <v>#DIV/0!</v>
      </c>
      <c r="CS19" s="52" t="e">
        <f t="array" aca="1" ref="CS19" ca="1">INDIRECT("'All expressed genes'!$G"&amp;MIN(IF('All expressed genes'!$G$3:$G$90=LARGE('All expressed genes'!$G$3:$G$90,CQ19),ROW('All expressed genes'!$A$3:$A$90),"")))</f>
        <v>#DIV/0!</v>
      </c>
      <c r="CT19" s="52"/>
      <c r="CU19" s="52">
        <f t="shared" si="4"/>
        <v>72</v>
      </c>
      <c r="CV19" s="52" t="e">
        <f t="array" aca="1" ref="CV19" ca="1">INDIRECT("'All expressed genes'!$A"&amp;MIN(IF('All expressed genes'!$G$3:$G$90=LARGE('All expressed genes'!$G$3:$G$90,CU19),ROW('All expressed genes'!$A$3:$A$90),"")))</f>
        <v>#DIV/0!</v>
      </c>
      <c r="CW19" s="52" t="e">
        <f t="array" aca="1" ref="CW19" ca="1">INDIRECT("'All expressed genes'!$I"&amp;MIN(IF('All expressed genes'!$G$3:$G$90=LARGE('All expressed genes'!$G$3:$G$90,CU19),ROW('All expressed genes'!$A$3:$A$90),"")))</f>
        <v>#DIV/0!</v>
      </c>
      <c r="CX19" s="52" t="e">
        <f t="shared" ca="1" si="3"/>
        <v>#DIV/0!</v>
      </c>
    </row>
    <row r="20" spans="1:102" ht="12.75" customHeight="1" x14ac:dyDescent="0.2">
      <c r="A20" s="27" t="str">
        <f>'Test Sample Data'!A20</f>
        <v>PRMT5</v>
      </c>
      <c r="B20" s="28" t="s">
        <v>19</v>
      </c>
      <c r="C20" s="74" t="str">
        <f>IF(SUM('Test Sample Data'!C$3:C$98)&gt;10,IF(AND(ISNUMBER('Test Sample Data'!C20),'Test Sample Data'!C20&lt;35,'Test Sample Data'!C20&gt;0),'Test Sample Data'!C20-'Choose Housekeeping Genes'!D$25,35-'Choose Housekeeping Genes'!D$25),"")</f>
        <v/>
      </c>
      <c r="D20" s="74" t="str">
        <f>IF(SUM('Test Sample Data'!D$3:D$98)&gt;10,IF(AND(ISNUMBER('Test Sample Data'!D20),'Test Sample Data'!D20&lt;35,'Test Sample Data'!D20&gt;0),'Test Sample Data'!D20-'Choose Housekeeping Genes'!E$25,35-'Choose Housekeeping Genes'!E$25),"")</f>
        <v/>
      </c>
      <c r="E20" s="74" t="str">
        <f>IF(SUM('Test Sample Data'!E$3:E$98)&gt;10,IF(AND(ISNUMBER('Test Sample Data'!E20),'Test Sample Data'!E20&lt;35,'Test Sample Data'!E20&gt;0),'Test Sample Data'!E20-'Choose Housekeeping Genes'!F$25,35-'Choose Housekeeping Genes'!F$25),"")</f>
        <v/>
      </c>
      <c r="F20" s="74" t="str">
        <f>IF(SUM('Test Sample Data'!F$3:F$98)&gt;10,IF(AND(ISNUMBER('Test Sample Data'!F20),'Test Sample Data'!F20&lt;35,'Test Sample Data'!F20&gt;0),'Test Sample Data'!F20-'Choose Housekeeping Genes'!G$25,35-'Choose Housekeeping Genes'!G$25),"")</f>
        <v/>
      </c>
      <c r="G20" s="74" t="str">
        <f>IF(SUM('Test Sample Data'!G$3:G$98)&gt;10,IF(AND(ISNUMBER('Test Sample Data'!G20),'Test Sample Data'!G20&lt;35,'Test Sample Data'!G20&gt;0),'Test Sample Data'!G20-'Choose Housekeeping Genes'!H$25,35-'Choose Housekeeping Genes'!H$25),"")</f>
        <v/>
      </c>
      <c r="H20" s="74" t="str">
        <f>IF(SUM('Test Sample Data'!H$3:H$98)&gt;10,IF(AND(ISNUMBER('Test Sample Data'!H20),'Test Sample Data'!H20&lt;35,'Test Sample Data'!H20&gt;0),'Test Sample Data'!H20-'Choose Housekeeping Genes'!I$25,35-'Choose Housekeeping Genes'!I$25),"")</f>
        <v/>
      </c>
      <c r="I20" s="74" t="str">
        <f>IF(SUM('Test Sample Data'!I$3:I$98)&gt;10,IF(AND(ISNUMBER('Test Sample Data'!I20),'Test Sample Data'!I20&lt;35,'Test Sample Data'!I20&gt;0),'Test Sample Data'!I20-'Choose Housekeeping Genes'!J$25,35-'Choose Housekeeping Genes'!J$25),"")</f>
        <v/>
      </c>
      <c r="J20" s="74" t="str">
        <f>IF(SUM('Test Sample Data'!J$3:J$98)&gt;10,IF(AND(ISNUMBER('Test Sample Data'!J20),'Test Sample Data'!J20&lt;35,'Test Sample Data'!J20&gt;0),'Test Sample Data'!J20-'Choose Housekeeping Genes'!K$25,35-'Choose Housekeeping Genes'!K$25),"")</f>
        <v/>
      </c>
      <c r="K20" s="74" t="str">
        <f>IF(SUM('Test Sample Data'!K$3:K$98)&gt;10,IF(AND(ISNUMBER('Test Sample Data'!K20),'Test Sample Data'!K20&lt;35,'Test Sample Data'!K20&gt;0),'Test Sample Data'!K20-'Choose Housekeeping Genes'!L$25,35-'Choose Housekeeping Genes'!L$25),"")</f>
        <v/>
      </c>
      <c r="L20" s="74" t="str">
        <f>IF(SUM('Test Sample Data'!L$3:L$98)&gt;10,IF(AND(ISNUMBER('Test Sample Data'!L20),'Test Sample Data'!L20&lt;35,'Test Sample Data'!L20&gt;0),'Test Sample Data'!L20-'Choose Housekeeping Genes'!M$25,35-'Choose Housekeeping Genes'!M$25),"")</f>
        <v/>
      </c>
      <c r="M20" s="74" t="str">
        <f>IF(SUM('Test Sample Data'!M$3:M$98)&gt;10,IF(AND(ISNUMBER('Test Sample Data'!M20),'Test Sample Data'!M20&lt;35,'Test Sample Data'!M20&gt;0),'Test Sample Data'!M20-'Choose Housekeeping Genes'!N$25,35-'Choose Housekeeping Genes'!N$25),"")</f>
        <v/>
      </c>
      <c r="N20" s="74" t="str">
        <f>IF(SUM('Test Sample Data'!N$3:N$98)&gt;10,IF(AND(ISNUMBER('Test Sample Data'!N20),'Test Sample Data'!N20&lt;35,'Test Sample Data'!N20&gt;0),'Test Sample Data'!N20-'Choose Housekeeping Genes'!O$25,35-'Choose Housekeeping Genes'!O$25),"")</f>
        <v/>
      </c>
      <c r="O20" s="74" t="str">
        <f>IF(SUM('Test Sample Data'!O$3:O$98)&gt;10,IF(AND(ISNUMBER('Test Sample Data'!O20),'Test Sample Data'!O20&lt;35,'Test Sample Data'!O20&gt;0),'Test Sample Data'!O20-'Choose Housekeeping Genes'!P$25,35-'Choose Housekeeping Genes'!P$25),"")</f>
        <v/>
      </c>
      <c r="P20" s="74" t="str">
        <f>IF(SUM('Test Sample Data'!P$3:P$98)&gt;10,IF(AND(ISNUMBER('Test Sample Data'!P20),'Test Sample Data'!P20&lt;35,'Test Sample Data'!P20&gt;0),'Test Sample Data'!P20-'Choose Housekeeping Genes'!Q$25,35-'Choose Housekeeping Genes'!Q$25),"")</f>
        <v/>
      </c>
      <c r="Q20" s="74" t="str">
        <f>IF(SUM('Test Sample Data'!Q$3:Q$98)&gt;10,IF(AND(ISNUMBER('Test Sample Data'!Q20),'Test Sample Data'!Q20&lt;35,'Test Sample Data'!Q20&gt;0),'Test Sample Data'!Q20-'Choose Housekeeping Genes'!R$25,35-'Choose Housekeeping Genes'!R$25),"")</f>
        <v/>
      </c>
      <c r="R20" s="74" t="str">
        <f>IF(SUM('Test Sample Data'!R$3:R$98)&gt;10,IF(AND(ISNUMBER('Test Sample Data'!R20),'Test Sample Data'!R20&lt;35,'Test Sample Data'!R20&gt;0),'Test Sample Data'!R20-'Choose Housekeeping Genes'!S$25,35-'Choose Housekeeping Genes'!S$25),"")</f>
        <v/>
      </c>
      <c r="S20" s="74" t="str">
        <f>IF(SUM('Test Sample Data'!S$3:S$98)&gt;10,IF(AND(ISNUMBER('Test Sample Data'!S20),'Test Sample Data'!S20&lt;35,'Test Sample Data'!S20&gt;0),'Test Sample Data'!S20-'Choose Housekeeping Genes'!T$25,35-'Choose Housekeeping Genes'!T$25),"")</f>
        <v/>
      </c>
      <c r="T20" s="74" t="str">
        <f>IF(SUM('Test Sample Data'!T$3:T$98)&gt;10,IF(AND(ISNUMBER('Test Sample Data'!T20),'Test Sample Data'!T20&lt;35,'Test Sample Data'!T20&gt;0),'Test Sample Data'!T20-'Choose Housekeeping Genes'!U$25,35-'Choose Housekeeping Genes'!U$25),"")</f>
        <v/>
      </c>
      <c r="U20" s="74" t="str">
        <f>IF(SUM('Test Sample Data'!U$3:U$98)&gt;10,IF(AND(ISNUMBER('Test Sample Data'!U20),'Test Sample Data'!U20&lt;35,'Test Sample Data'!U20&gt;0),'Test Sample Data'!U20-'Choose Housekeeping Genes'!V$25,35-'Choose Housekeeping Genes'!V$25),"")</f>
        <v/>
      </c>
      <c r="V20" s="74" t="str">
        <f>IF(SUM('Test Sample Data'!V$3:V$98)&gt;10,IF(AND(ISNUMBER('Test Sample Data'!V20),'Test Sample Data'!V20&lt;35,'Test Sample Data'!V20&gt;0),'Test Sample Data'!V20-'Choose Housekeeping Genes'!W$25,35-'Choose Housekeeping Genes'!W$25),"")</f>
        <v/>
      </c>
      <c r="W20" s="138" t="str">
        <f>'Control Sample Data'!A20</f>
        <v>PRMT5</v>
      </c>
      <c r="X20" s="139" t="s">
        <v>19</v>
      </c>
      <c r="Y20" s="74" t="str">
        <f>IF(SUM('Control Sample Data'!C$3:C$98)&gt;10,IF(AND(ISNUMBER('Control Sample Data'!C20),'Control Sample Data'!C20&lt;35,'Control Sample Data'!C20&gt;0),'Control Sample Data'!C20-'Choose Housekeeping Genes'!AA$25,35-'Choose Housekeeping Genes'!AA$25),"")</f>
        <v/>
      </c>
      <c r="Z20" s="74" t="str">
        <f>IF(SUM('Control Sample Data'!D$3:D$98)&gt;10,IF(AND(ISNUMBER('Control Sample Data'!D20),'Control Sample Data'!D20&lt;35,'Control Sample Data'!D20&gt;0),'Control Sample Data'!D20-'Choose Housekeeping Genes'!AB$25,35-'Choose Housekeeping Genes'!AB$25),"")</f>
        <v/>
      </c>
      <c r="AA20" s="74" t="str">
        <f>IF(SUM('Control Sample Data'!E$3:E$98)&gt;10,IF(AND(ISNUMBER('Control Sample Data'!E20),'Control Sample Data'!E20&lt;35,'Control Sample Data'!E20&gt;0),'Control Sample Data'!E20-'Choose Housekeeping Genes'!AC$25,35-'Choose Housekeeping Genes'!AC$25),"")</f>
        <v/>
      </c>
      <c r="AB20" s="74" t="str">
        <f>IF(SUM('Control Sample Data'!F$3:F$98)&gt;10,IF(AND(ISNUMBER('Control Sample Data'!F20),'Control Sample Data'!F20&lt;35,'Control Sample Data'!F20&gt;0),'Control Sample Data'!F20-'Choose Housekeeping Genes'!AD$25,35-'Choose Housekeeping Genes'!AD$25),"")</f>
        <v/>
      </c>
      <c r="AC20" s="74" t="str">
        <f>IF(SUM('Control Sample Data'!G$3:G$98)&gt;10,IF(AND(ISNUMBER('Control Sample Data'!G20),'Control Sample Data'!G20&lt;35,'Control Sample Data'!G20&gt;0),'Control Sample Data'!G20-'Choose Housekeeping Genes'!AE$25,35-'Choose Housekeeping Genes'!AE$25),"")</f>
        <v/>
      </c>
      <c r="AD20" s="74" t="str">
        <f>IF(SUM('Control Sample Data'!H$3:H$98)&gt;10,IF(AND(ISNUMBER('Control Sample Data'!H20),'Control Sample Data'!H20&lt;35,'Control Sample Data'!H20&gt;0),'Control Sample Data'!H20-'Choose Housekeeping Genes'!AF$25,35-'Choose Housekeeping Genes'!AF$25),"")</f>
        <v/>
      </c>
      <c r="AE20" s="74" t="str">
        <f>IF(SUM('Control Sample Data'!I$3:I$98)&gt;10,IF(AND(ISNUMBER('Control Sample Data'!I20),'Control Sample Data'!I20&lt;35,'Control Sample Data'!I20&gt;0),'Control Sample Data'!I20-'Choose Housekeeping Genes'!AG$25,35-'Choose Housekeeping Genes'!AG$25),"")</f>
        <v/>
      </c>
      <c r="AF20" s="74" t="str">
        <f>IF(SUM('Control Sample Data'!J$3:J$98)&gt;10,IF(AND(ISNUMBER('Control Sample Data'!J20),'Control Sample Data'!J20&lt;35,'Control Sample Data'!J20&gt;0),'Control Sample Data'!J20-'Choose Housekeeping Genes'!AH$25,35-'Choose Housekeeping Genes'!AH$25),"")</f>
        <v/>
      </c>
      <c r="AG20" s="74" t="str">
        <f>IF(SUM('Control Sample Data'!K$3:K$98)&gt;10,IF(AND(ISNUMBER('Control Sample Data'!K20),'Control Sample Data'!K20&lt;35,'Control Sample Data'!K20&gt;0),'Control Sample Data'!K20-'Choose Housekeeping Genes'!AI$25,35-'Choose Housekeeping Genes'!AI$25),"")</f>
        <v/>
      </c>
      <c r="AH20" s="74" t="str">
        <f>IF(SUM('Control Sample Data'!L$3:L$98)&gt;10,IF(AND(ISNUMBER('Control Sample Data'!L20),'Control Sample Data'!L20&lt;35,'Control Sample Data'!L20&gt;0),'Control Sample Data'!L20-'Choose Housekeeping Genes'!AJ$25,35-'Choose Housekeeping Genes'!AJ$25),"")</f>
        <v/>
      </c>
      <c r="AI20" s="74" t="str">
        <f>IF(SUM('Control Sample Data'!M$3:M$98)&gt;10,IF(AND(ISNUMBER('Control Sample Data'!M20),'Control Sample Data'!M20&lt;35,'Control Sample Data'!M20&gt;0),'Control Sample Data'!M20-'Choose Housekeeping Genes'!AK$25,35-'Choose Housekeeping Genes'!AK$25),"")</f>
        <v/>
      </c>
      <c r="AJ20" s="74" t="str">
        <f>IF(SUM('Control Sample Data'!N$3:N$98)&gt;10,IF(AND(ISNUMBER('Control Sample Data'!N20),'Control Sample Data'!N20&lt;35,'Control Sample Data'!N20&gt;0),'Control Sample Data'!N20-'Choose Housekeeping Genes'!AL$25,35-'Choose Housekeeping Genes'!AL$25),"")</f>
        <v/>
      </c>
      <c r="AK20" s="74" t="str">
        <f>IF(SUM('Control Sample Data'!O$3:O$98)&gt;10,IF(AND(ISNUMBER('Control Sample Data'!O20),'Control Sample Data'!O20&lt;35,'Control Sample Data'!O20&gt;0),'Control Sample Data'!O20-'Choose Housekeeping Genes'!AM$25,35-'Choose Housekeeping Genes'!AM$25),"")</f>
        <v/>
      </c>
      <c r="AL20" s="74" t="str">
        <f>IF(SUM('Control Sample Data'!P$3:P$98)&gt;10,IF(AND(ISNUMBER('Control Sample Data'!P20),'Control Sample Data'!P20&lt;35,'Control Sample Data'!P20&gt;0),'Control Sample Data'!P20-'Choose Housekeeping Genes'!AN$25,35-'Choose Housekeeping Genes'!AN$25),"")</f>
        <v/>
      </c>
      <c r="AM20" s="74" t="str">
        <f>IF(SUM('Control Sample Data'!Q$3:Q$98)&gt;10,IF(AND(ISNUMBER('Control Sample Data'!Q20),'Control Sample Data'!Q20&lt;35,'Control Sample Data'!Q20&gt;0),'Control Sample Data'!Q20-'Choose Housekeeping Genes'!AO$25,35-'Choose Housekeeping Genes'!AO$25),"")</f>
        <v/>
      </c>
      <c r="AN20" s="74" t="str">
        <f>IF(SUM('Control Sample Data'!R$3:R$98)&gt;10,IF(AND(ISNUMBER('Control Sample Data'!R20),'Control Sample Data'!R20&lt;35,'Control Sample Data'!R20&gt;0),'Control Sample Data'!R20-'Choose Housekeeping Genes'!AP$25,35-'Choose Housekeeping Genes'!AP$25),"")</f>
        <v/>
      </c>
      <c r="AO20" s="74" t="str">
        <f>IF(SUM('Control Sample Data'!S$3:S$98)&gt;10,IF(AND(ISNUMBER('Control Sample Data'!S20),'Control Sample Data'!S20&lt;35,'Control Sample Data'!S20&gt;0),'Control Sample Data'!S20-'Choose Housekeeping Genes'!AQ$25,35-'Choose Housekeeping Genes'!AQ$25),"")</f>
        <v/>
      </c>
      <c r="AP20" s="74" t="str">
        <f>IF(SUM('Control Sample Data'!T$3:T$98)&gt;10,IF(AND(ISNUMBER('Control Sample Data'!T20),'Control Sample Data'!T20&lt;35,'Control Sample Data'!T20&gt;0),'Control Sample Data'!T20-'Choose Housekeeping Genes'!AR$25,35-'Choose Housekeeping Genes'!AR$25),"")</f>
        <v/>
      </c>
      <c r="AQ20" s="74" t="str">
        <f>IF(SUM('Control Sample Data'!U$3:U$98)&gt;10,IF(AND(ISNUMBER('Control Sample Data'!U20),'Control Sample Data'!U20&lt;35,'Control Sample Data'!U20&gt;0),'Control Sample Data'!U20-'Choose Housekeeping Genes'!AS$25,35-'Choose Housekeeping Genes'!AS$25),"")</f>
        <v/>
      </c>
      <c r="AR20" s="74" t="str">
        <f>IF(SUM('Control Sample Data'!V$3:V$98)&gt;10,IF(AND(ISNUMBER('Control Sample Data'!V20),'Control Sample Data'!V20&lt;35,'Control Sample Data'!V20&gt;0),'Control Sample Data'!V20-'Choose Housekeeping Genes'!AT$25,35-'Choose Housekeeping Genes'!AT$25),"")</f>
        <v/>
      </c>
      <c r="AS20" s="29" t="str">
        <f>'Control Sample Data'!A20</f>
        <v>PRMT5</v>
      </c>
      <c r="AT20" s="28" t="s">
        <v>19</v>
      </c>
      <c r="AU20" s="74" t="str">
        <f ca="1">IF(ISNUMBER(C20-'Choose Housekeeping Genes'!D$15),C20-'Choose Housekeeping Genes'!D$15,"")</f>
        <v/>
      </c>
      <c r="AV20" s="74" t="str">
        <f ca="1">IF(ISNUMBER(D20-'Choose Housekeeping Genes'!E$15),D20-'Choose Housekeeping Genes'!E$15,"")</f>
        <v/>
      </c>
      <c r="AW20" s="74" t="str">
        <f ca="1">IF(ISNUMBER(E20-'Choose Housekeeping Genes'!F$15),E20-'Choose Housekeeping Genes'!F$15,"")</f>
        <v/>
      </c>
      <c r="AX20" s="74" t="str">
        <f ca="1">IF(ISNUMBER(F20-'Choose Housekeeping Genes'!G$15),F20-'Choose Housekeeping Genes'!G$15,"")</f>
        <v/>
      </c>
      <c r="AY20" s="74" t="str">
        <f ca="1">IF(ISNUMBER(G20-'Choose Housekeeping Genes'!H$15),G20-'Choose Housekeeping Genes'!H$15,"")</f>
        <v/>
      </c>
      <c r="AZ20" s="74" t="str">
        <f ca="1">IF(ISNUMBER(H20-'Choose Housekeeping Genes'!I$15),H20-'Choose Housekeeping Genes'!I$15,"")</f>
        <v/>
      </c>
      <c r="BA20" s="74" t="str">
        <f ca="1">IF(ISNUMBER(I20-'Choose Housekeeping Genes'!J$15),I20-'Choose Housekeeping Genes'!J$15,"")</f>
        <v/>
      </c>
      <c r="BB20" s="74" t="str">
        <f ca="1">IF(ISNUMBER(J20-'Choose Housekeeping Genes'!K$15),J20-'Choose Housekeeping Genes'!K$15,"")</f>
        <v/>
      </c>
      <c r="BC20" s="74" t="str">
        <f ca="1">IF(ISNUMBER(K20-'Choose Housekeeping Genes'!L$15),K20-'Choose Housekeeping Genes'!L$15,"")</f>
        <v/>
      </c>
      <c r="BD20" s="74" t="str">
        <f ca="1">IF(ISNUMBER(L20-'Choose Housekeeping Genes'!M$15),L20-'Choose Housekeeping Genes'!M$15,"")</f>
        <v/>
      </c>
      <c r="BE20" s="74" t="str">
        <f ca="1">IF(ISNUMBER(M20-'Choose Housekeeping Genes'!N$15),M20-'Choose Housekeeping Genes'!N$15,"")</f>
        <v/>
      </c>
      <c r="BF20" s="74" t="str">
        <f ca="1">IF(ISNUMBER(N20-'Choose Housekeeping Genes'!O$15),N20-'Choose Housekeeping Genes'!O$15,"")</f>
        <v/>
      </c>
      <c r="BG20" s="74" t="str">
        <f ca="1">IF(ISNUMBER(O20-'Choose Housekeeping Genes'!P$15),O20-'Choose Housekeeping Genes'!P$15,"")</f>
        <v/>
      </c>
      <c r="BH20" s="74" t="str">
        <f ca="1">IF(ISNUMBER(P20-'Choose Housekeeping Genes'!Q$15),P20-'Choose Housekeeping Genes'!Q$15,"")</f>
        <v/>
      </c>
      <c r="BI20" s="74" t="str">
        <f ca="1">IF(ISNUMBER(Q20-'Choose Housekeeping Genes'!R$15),Q20-'Choose Housekeeping Genes'!R$15,"")</f>
        <v/>
      </c>
      <c r="BJ20" s="74" t="str">
        <f ca="1">IF(ISNUMBER(R20-'Choose Housekeeping Genes'!S$15),R20-'Choose Housekeeping Genes'!S$15,"")</f>
        <v/>
      </c>
      <c r="BK20" s="74" t="str">
        <f ca="1">IF(ISNUMBER(S20-'Choose Housekeeping Genes'!T$15),S20-'Choose Housekeeping Genes'!T$15,"")</f>
        <v/>
      </c>
      <c r="BL20" s="74" t="str">
        <f ca="1">IF(ISNUMBER(T20-'Choose Housekeeping Genes'!U$15),T20-'Choose Housekeeping Genes'!U$15,"")</f>
        <v/>
      </c>
      <c r="BM20" s="74" t="str">
        <f ca="1">IF(ISNUMBER(U20-'Choose Housekeeping Genes'!V$15),U20-'Choose Housekeeping Genes'!V$15,"")</f>
        <v/>
      </c>
      <c r="BN20" s="74" t="str">
        <f ca="1">IF(ISNUMBER(V20-'Choose Housekeeping Genes'!W$15),V20-'Choose Housekeeping Genes'!W$15,"")</f>
        <v/>
      </c>
      <c r="BO20" s="140" t="str">
        <f t="shared" si="0"/>
        <v>PRMT5</v>
      </c>
      <c r="BP20" s="139" t="s">
        <v>19</v>
      </c>
      <c r="BQ20" s="74" t="str">
        <f ca="1">IF(ISNUMBER(Y20-'Choose Housekeeping Genes'!AA$15),Y20-'Choose Housekeeping Genes'!AA$15,"")</f>
        <v/>
      </c>
      <c r="BR20" s="74" t="str">
        <f ca="1">IF(ISNUMBER(Z20-'Choose Housekeeping Genes'!AB$15),Z20-'Choose Housekeeping Genes'!AB$15,"")</f>
        <v/>
      </c>
      <c r="BS20" s="74" t="str">
        <f ca="1">IF(ISNUMBER(AA20-'Choose Housekeeping Genes'!AC$15),AA20-'Choose Housekeeping Genes'!AC$15,"")</f>
        <v/>
      </c>
      <c r="BT20" s="74" t="str">
        <f ca="1">IF(ISNUMBER(AB20-'Choose Housekeeping Genes'!AD$15),AB20-'Choose Housekeeping Genes'!AD$15,"")</f>
        <v/>
      </c>
      <c r="BU20" s="74" t="str">
        <f ca="1">IF(ISNUMBER(AC20-'Choose Housekeeping Genes'!AE$15),AC20-'Choose Housekeeping Genes'!AE$15,"")</f>
        <v/>
      </c>
      <c r="BV20" s="74" t="str">
        <f ca="1">IF(ISNUMBER(AD20-'Choose Housekeeping Genes'!AF$15),AD20-'Choose Housekeeping Genes'!AF$15,"")</f>
        <v/>
      </c>
      <c r="BW20" s="74" t="str">
        <f ca="1">IF(ISNUMBER(AE20-'Choose Housekeeping Genes'!AG$15),AE20-'Choose Housekeeping Genes'!AG$15,"")</f>
        <v/>
      </c>
      <c r="BX20" s="74" t="str">
        <f ca="1">IF(ISNUMBER(AF20-'Choose Housekeeping Genes'!AH$15),AF20-'Choose Housekeeping Genes'!AH$15,"")</f>
        <v/>
      </c>
      <c r="BY20" s="74" t="str">
        <f ca="1">IF(ISNUMBER(AG20-'Choose Housekeeping Genes'!AI$15),AG20-'Choose Housekeeping Genes'!AI$15,"")</f>
        <v/>
      </c>
      <c r="BZ20" s="74" t="str">
        <f ca="1">IF(ISNUMBER(AH20-'Choose Housekeeping Genes'!AJ$15),AH20-'Choose Housekeeping Genes'!AJ$15,"")</f>
        <v/>
      </c>
      <c r="CA20" s="74" t="str">
        <f ca="1">IF(ISNUMBER(AI20-'Choose Housekeeping Genes'!AK$15),AI20-'Choose Housekeeping Genes'!AK$15,"")</f>
        <v/>
      </c>
      <c r="CB20" s="74" t="str">
        <f ca="1">IF(ISNUMBER(AJ20-'Choose Housekeeping Genes'!AL$15),AJ20-'Choose Housekeeping Genes'!AL$15,"")</f>
        <v/>
      </c>
      <c r="CC20" s="74" t="str">
        <f ca="1">IF(ISNUMBER(AK20-'Choose Housekeeping Genes'!AM$15),AK20-'Choose Housekeeping Genes'!AM$15,"")</f>
        <v/>
      </c>
      <c r="CD20" s="74" t="str">
        <f ca="1">IF(ISNUMBER(AL20-'Choose Housekeeping Genes'!AN$15),AL20-'Choose Housekeeping Genes'!AN$15,"")</f>
        <v/>
      </c>
      <c r="CE20" s="74" t="str">
        <f ca="1">IF(ISNUMBER(AM20-'Choose Housekeeping Genes'!AO$15),AM20-'Choose Housekeeping Genes'!AO$15,"")</f>
        <v/>
      </c>
      <c r="CF20" s="74" t="str">
        <f ca="1">IF(ISNUMBER(AN20-'Choose Housekeeping Genes'!AP$15),AN20-'Choose Housekeeping Genes'!AP$15,"")</f>
        <v/>
      </c>
      <c r="CG20" s="74" t="str">
        <f ca="1">IF(ISNUMBER(AO20-'Choose Housekeeping Genes'!AQ$15),AO20-'Choose Housekeeping Genes'!AQ$15,"")</f>
        <v/>
      </c>
      <c r="CH20" s="74" t="str">
        <f ca="1">IF(ISNUMBER(AP20-'Choose Housekeeping Genes'!AR$15),AP20-'Choose Housekeeping Genes'!AR$15,"")</f>
        <v/>
      </c>
      <c r="CI20" s="74" t="str">
        <f ca="1">IF(ISNUMBER(AQ20-'Choose Housekeeping Genes'!AS$15),AQ20-'Choose Housekeeping Genes'!AS$15,"")</f>
        <v/>
      </c>
      <c r="CJ20" s="74" t="str">
        <f ca="1">IF(ISNUMBER(AR20-'Choose Housekeeping Genes'!AT$15),AR20-'Choose Housekeeping Genes'!AT$15,"")</f>
        <v/>
      </c>
      <c r="CK20" s="22" t="e">
        <f t="shared" ca="1" si="1"/>
        <v>#DIV/0!</v>
      </c>
      <c r="CL20" s="111" t="e">
        <f t="shared" ca="1" si="2"/>
        <v>#DIV/0!</v>
      </c>
      <c r="CQ20" s="3">
        <v>18</v>
      </c>
      <c r="CR20" s="52" t="e">
        <f t="array" aca="1" ref="CR20" ca="1">INDIRECT("'All expressed genes'!$A"&amp;MIN(IF('All expressed genes'!$G$3:$G$90=LARGE('All expressed genes'!$G$3:$G$90,CQ20),ROW('All expressed genes'!$A$3:$A$90),"")))</f>
        <v>#DIV/0!</v>
      </c>
      <c r="CS20" s="52" t="e">
        <f t="array" aca="1" ref="CS20" ca="1">INDIRECT("'All expressed genes'!$G"&amp;MIN(IF('All expressed genes'!$G$3:$G$90=LARGE('All expressed genes'!$G$3:$G$90,CQ20),ROW('All expressed genes'!$A$3:$A$90),"")))</f>
        <v>#DIV/0!</v>
      </c>
      <c r="CT20" s="52"/>
      <c r="CU20" s="52">
        <f t="shared" si="4"/>
        <v>71</v>
      </c>
      <c r="CV20" s="52" t="e">
        <f t="array" aca="1" ref="CV20" ca="1">INDIRECT("'All expressed genes'!$A"&amp;MIN(IF('All expressed genes'!$G$3:$G$90=LARGE('All expressed genes'!$G$3:$G$90,CU20),ROW('All expressed genes'!$A$3:$A$90),"")))</f>
        <v>#DIV/0!</v>
      </c>
      <c r="CW20" s="52" t="e">
        <f t="array" aca="1" ref="CW20" ca="1">INDIRECT("'All expressed genes'!$I"&amp;MIN(IF('All expressed genes'!$G$3:$G$90=LARGE('All expressed genes'!$G$3:$G$90,CU20),ROW('All expressed genes'!$A$3:$A$90),"")))</f>
        <v>#DIV/0!</v>
      </c>
      <c r="CX20" s="52" t="e">
        <f t="shared" ca="1" si="3"/>
        <v>#DIV/0!</v>
      </c>
    </row>
    <row r="21" spans="1:102" ht="12.75" customHeight="1" x14ac:dyDescent="0.2">
      <c r="A21" s="27" t="str">
        <f>'Test Sample Data'!A21</f>
        <v>THYN1</v>
      </c>
      <c r="B21" s="28" t="s">
        <v>20</v>
      </c>
      <c r="C21" s="74" t="str">
        <f>IF(SUM('Test Sample Data'!C$3:C$98)&gt;10,IF(AND(ISNUMBER('Test Sample Data'!C21),'Test Sample Data'!C21&lt;35,'Test Sample Data'!C21&gt;0),'Test Sample Data'!C21-'Choose Housekeeping Genes'!D$25,35-'Choose Housekeeping Genes'!D$25),"")</f>
        <v/>
      </c>
      <c r="D21" s="74" t="str">
        <f>IF(SUM('Test Sample Data'!D$3:D$98)&gt;10,IF(AND(ISNUMBER('Test Sample Data'!D21),'Test Sample Data'!D21&lt;35,'Test Sample Data'!D21&gt;0),'Test Sample Data'!D21-'Choose Housekeeping Genes'!E$25,35-'Choose Housekeeping Genes'!E$25),"")</f>
        <v/>
      </c>
      <c r="E21" s="74" t="str">
        <f>IF(SUM('Test Sample Data'!E$3:E$98)&gt;10,IF(AND(ISNUMBER('Test Sample Data'!E21),'Test Sample Data'!E21&lt;35,'Test Sample Data'!E21&gt;0),'Test Sample Data'!E21-'Choose Housekeeping Genes'!F$25,35-'Choose Housekeeping Genes'!F$25),"")</f>
        <v/>
      </c>
      <c r="F21" s="74" t="str">
        <f>IF(SUM('Test Sample Data'!F$3:F$98)&gt;10,IF(AND(ISNUMBER('Test Sample Data'!F21),'Test Sample Data'!F21&lt;35,'Test Sample Data'!F21&gt;0),'Test Sample Data'!F21-'Choose Housekeeping Genes'!G$25,35-'Choose Housekeeping Genes'!G$25),"")</f>
        <v/>
      </c>
      <c r="G21" s="74" t="str">
        <f>IF(SUM('Test Sample Data'!G$3:G$98)&gt;10,IF(AND(ISNUMBER('Test Sample Data'!G21),'Test Sample Data'!G21&lt;35,'Test Sample Data'!G21&gt;0),'Test Sample Data'!G21-'Choose Housekeeping Genes'!H$25,35-'Choose Housekeeping Genes'!H$25),"")</f>
        <v/>
      </c>
      <c r="H21" s="74" t="str">
        <f>IF(SUM('Test Sample Data'!H$3:H$98)&gt;10,IF(AND(ISNUMBER('Test Sample Data'!H21),'Test Sample Data'!H21&lt;35,'Test Sample Data'!H21&gt;0),'Test Sample Data'!H21-'Choose Housekeeping Genes'!I$25,35-'Choose Housekeeping Genes'!I$25),"")</f>
        <v/>
      </c>
      <c r="I21" s="74" t="str">
        <f>IF(SUM('Test Sample Data'!I$3:I$98)&gt;10,IF(AND(ISNUMBER('Test Sample Data'!I21),'Test Sample Data'!I21&lt;35,'Test Sample Data'!I21&gt;0),'Test Sample Data'!I21-'Choose Housekeeping Genes'!J$25,35-'Choose Housekeeping Genes'!J$25),"")</f>
        <v/>
      </c>
      <c r="J21" s="74" t="str">
        <f>IF(SUM('Test Sample Data'!J$3:J$98)&gt;10,IF(AND(ISNUMBER('Test Sample Data'!J21),'Test Sample Data'!J21&lt;35,'Test Sample Data'!J21&gt;0),'Test Sample Data'!J21-'Choose Housekeeping Genes'!K$25,35-'Choose Housekeeping Genes'!K$25),"")</f>
        <v/>
      </c>
      <c r="K21" s="74" t="str">
        <f>IF(SUM('Test Sample Data'!K$3:K$98)&gt;10,IF(AND(ISNUMBER('Test Sample Data'!K21),'Test Sample Data'!K21&lt;35,'Test Sample Data'!K21&gt;0),'Test Sample Data'!K21-'Choose Housekeeping Genes'!L$25,35-'Choose Housekeeping Genes'!L$25),"")</f>
        <v/>
      </c>
      <c r="L21" s="74" t="str">
        <f>IF(SUM('Test Sample Data'!L$3:L$98)&gt;10,IF(AND(ISNUMBER('Test Sample Data'!L21),'Test Sample Data'!L21&lt;35,'Test Sample Data'!L21&gt;0),'Test Sample Data'!L21-'Choose Housekeeping Genes'!M$25,35-'Choose Housekeeping Genes'!M$25),"")</f>
        <v/>
      </c>
      <c r="M21" s="74" t="str">
        <f>IF(SUM('Test Sample Data'!M$3:M$98)&gt;10,IF(AND(ISNUMBER('Test Sample Data'!M21),'Test Sample Data'!M21&lt;35,'Test Sample Data'!M21&gt;0),'Test Sample Data'!M21-'Choose Housekeeping Genes'!N$25,35-'Choose Housekeeping Genes'!N$25),"")</f>
        <v/>
      </c>
      <c r="N21" s="74" t="str">
        <f>IF(SUM('Test Sample Data'!N$3:N$98)&gt;10,IF(AND(ISNUMBER('Test Sample Data'!N21),'Test Sample Data'!N21&lt;35,'Test Sample Data'!N21&gt;0),'Test Sample Data'!N21-'Choose Housekeeping Genes'!O$25,35-'Choose Housekeeping Genes'!O$25),"")</f>
        <v/>
      </c>
      <c r="O21" s="74" t="str">
        <f>IF(SUM('Test Sample Data'!O$3:O$98)&gt;10,IF(AND(ISNUMBER('Test Sample Data'!O21),'Test Sample Data'!O21&lt;35,'Test Sample Data'!O21&gt;0),'Test Sample Data'!O21-'Choose Housekeeping Genes'!P$25,35-'Choose Housekeeping Genes'!P$25),"")</f>
        <v/>
      </c>
      <c r="P21" s="74" t="str">
        <f>IF(SUM('Test Sample Data'!P$3:P$98)&gt;10,IF(AND(ISNUMBER('Test Sample Data'!P21),'Test Sample Data'!P21&lt;35,'Test Sample Data'!P21&gt;0),'Test Sample Data'!P21-'Choose Housekeeping Genes'!Q$25,35-'Choose Housekeeping Genes'!Q$25),"")</f>
        <v/>
      </c>
      <c r="Q21" s="74" t="str">
        <f>IF(SUM('Test Sample Data'!Q$3:Q$98)&gt;10,IF(AND(ISNUMBER('Test Sample Data'!Q21),'Test Sample Data'!Q21&lt;35,'Test Sample Data'!Q21&gt;0),'Test Sample Data'!Q21-'Choose Housekeeping Genes'!R$25,35-'Choose Housekeeping Genes'!R$25),"")</f>
        <v/>
      </c>
      <c r="R21" s="74" t="str">
        <f>IF(SUM('Test Sample Data'!R$3:R$98)&gt;10,IF(AND(ISNUMBER('Test Sample Data'!R21),'Test Sample Data'!R21&lt;35,'Test Sample Data'!R21&gt;0),'Test Sample Data'!R21-'Choose Housekeeping Genes'!S$25,35-'Choose Housekeeping Genes'!S$25),"")</f>
        <v/>
      </c>
      <c r="S21" s="74" t="str">
        <f>IF(SUM('Test Sample Data'!S$3:S$98)&gt;10,IF(AND(ISNUMBER('Test Sample Data'!S21),'Test Sample Data'!S21&lt;35,'Test Sample Data'!S21&gt;0),'Test Sample Data'!S21-'Choose Housekeeping Genes'!T$25,35-'Choose Housekeeping Genes'!T$25),"")</f>
        <v/>
      </c>
      <c r="T21" s="74" t="str">
        <f>IF(SUM('Test Sample Data'!T$3:T$98)&gt;10,IF(AND(ISNUMBER('Test Sample Data'!T21),'Test Sample Data'!T21&lt;35,'Test Sample Data'!T21&gt;0),'Test Sample Data'!T21-'Choose Housekeeping Genes'!U$25,35-'Choose Housekeeping Genes'!U$25),"")</f>
        <v/>
      </c>
      <c r="U21" s="74" t="str">
        <f>IF(SUM('Test Sample Data'!U$3:U$98)&gt;10,IF(AND(ISNUMBER('Test Sample Data'!U21),'Test Sample Data'!U21&lt;35,'Test Sample Data'!U21&gt;0),'Test Sample Data'!U21-'Choose Housekeeping Genes'!V$25,35-'Choose Housekeeping Genes'!V$25),"")</f>
        <v/>
      </c>
      <c r="V21" s="74" t="str">
        <f>IF(SUM('Test Sample Data'!V$3:V$98)&gt;10,IF(AND(ISNUMBER('Test Sample Data'!V21),'Test Sample Data'!V21&lt;35,'Test Sample Data'!V21&gt;0),'Test Sample Data'!V21-'Choose Housekeeping Genes'!W$25,35-'Choose Housekeeping Genes'!W$25),"")</f>
        <v/>
      </c>
      <c r="W21" s="138" t="str">
        <f>'Control Sample Data'!A21</f>
        <v>THYN1</v>
      </c>
      <c r="X21" s="139" t="s">
        <v>20</v>
      </c>
      <c r="Y21" s="74" t="str">
        <f>IF(SUM('Control Sample Data'!C$3:C$98)&gt;10,IF(AND(ISNUMBER('Control Sample Data'!C21),'Control Sample Data'!C21&lt;35,'Control Sample Data'!C21&gt;0),'Control Sample Data'!C21-'Choose Housekeeping Genes'!AA$25,35-'Choose Housekeeping Genes'!AA$25),"")</f>
        <v/>
      </c>
      <c r="Z21" s="74" t="str">
        <f>IF(SUM('Control Sample Data'!D$3:D$98)&gt;10,IF(AND(ISNUMBER('Control Sample Data'!D21),'Control Sample Data'!D21&lt;35,'Control Sample Data'!D21&gt;0),'Control Sample Data'!D21-'Choose Housekeeping Genes'!AB$25,35-'Choose Housekeeping Genes'!AB$25),"")</f>
        <v/>
      </c>
      <c r="AA21" s="74" t="str">
        <f>IF(SUM('Control Sample Data'!E$3:E$98)&gt;10,IF(AND(ISNUMBER('Control Sample Data'!E21),'Control Sample Data'!E21&lt;35,'Control Sample Data'!E21&gt;0),'Control Sample Data'!E21-'Choose Housekeeping Genes'!AC$25,35-'Choose Housekeeping Genes'!AC$25),"")</f>
        <v/>
      </c>
      <c r="AB21" s="74" t="str">
        <f>IF(SUM('Control Sample Data'!F$3:F$98)&gt;10,IF(AND(ISNUMBER('Control Sample Data'!F21),'Control Sample Data'!F21&lt;35,'Control Sample Data'!F21&gt;0),'Control Sample Data'!F21-'Choose Housekeeping Genes'!AD$25,35-'Choose Housekeeping Genes'!AD$25),"")</f>
        <v/>
      </c>
      <c r="AC21" s="74" t="str">
        <f>IF(SUM('Control Sample Data'!G$3:G$98)&gt;10,IF(AND(ISNUMBER('Control Sample Data'!G21),'Control Sample Data'!G21&lt;35,'Control Sample Data'!G21&gt;0),'Control Sample Data'!G21-'Choose Housekeeping Genes'!AE$25,35-'Choose Housekeeping Genes'!AE$25),"")</f>
        <v/>
      </c>
      <c r="AD21" s="74" t="str">
        <f>IF(SUM('Control Sample Data'!H$3:H$98)&gt;10,IF(AND(ISNUMBER('Control Sample Data'!H21),'Control Sample Data'!H21&lt;35,'Control Sample Data'!H21&gt;0),'Control Sample Data'!H21-'Choose Housekeeping Genes'!AF$25,35-'Choose Housekeeping Genes'!AF$25),"")</f>
        <v/>
      </c>
      <c r="AE21" s="74" t="str">
        <f>IF(SUM('Control Sample Data'!I$3:I$98)&gt;10,IF(AND(ISNUMBER('Control Sample Data'!I21),'Control Sample Data'!I21&lt;35,'Control Sample Data'!I21&gt;0),'Control Sample Data'!I21-'Choose Housekeeping Genes'!AG$25,35-'Choose Housekeeping Genes'!AG$25),"")</f>
        <v/>
      </c>
      <c r="AF21" s="74" t="str">
        <f>IF(SUM('Control Sample Data'!J$3:J$98)&gt;10,IF(AND(ISNUMBER('Control Sample Data'!J21),'Control Sample Data'!J21&lt;35,'Control Sample Data'!J21&gt;0),'Control Sample Data'!J21-'Choose Housekeeping Genes'!AH$25,35-'Choose Housekeeping Genes'!AH$25),"")</f>
        <v/>
      </c>
      <c r="AG21" s="74" t="str">
        <f>IF(SUM('Control Sample Data'!K$3:K$98)&gt;10,IF(AND(ISNUMBER('Control Sample Data'!K21),'Control Sample Data'!K21&lt;35,'Control Sample Data'!K21&gt;0),'Control Sample Data'!K21-'Choose Housekeeping Genes'!AI$25,35-'Choose Housekeeping Genes'!AI$25),"")</f>
        <v/>
      </c>
      <c r="AH21" s="74" t="str">
        <f>IF(SUM('Control Sample Data'!L$3:L$98)&gt;10,IF(AND(ISNUMBER('Control Sample Data'!L21),'Control Sample Data'!L21&lt;35,'Control Sample Data'!L21&gt;0),'Control Sample Data'!L21-'Choose Housekeeping Genes'!AJ$25,35-'Choose Housekeeping Genes'!AJ$25),"")</f>
        <v/>
      </c>
      <c r="AI21" s="74" t="str">
        <f>IF(SUM('Control Sample Data'!M$3:M$98)&gt;10,IF(AND(ISNUMBER('Control Sample Data'!M21),'Control Sample Data'!M21&lt;35,'Control Sample Data'!M21&gt;0),'Control Sample Data'!M21-'Choose Housekeeping Genes'!AK$25,35-'Choose Housekeeping Genes'!AK$25),"")</f>
        <v/>
      </c>
      <c r="AJ21" s="74" t="str">
        <f>IF(SUM('Control Sample Data'!N$3:N$98)&gt;10,IF(AND(ISNUMBER('Control Sample Data'!N21),'Control Sample Data'!N21&lt;35,'Control Sample Data'!N21&gt;0),'Control Sample Data'!N21-'Choose Housekeeping Genes'!AL$25,35-'Choose Housekeeping Genes'!AL$25),"")</f>
        <v/>
      </c>
      <c r="AK21" s="74" t="str">
        <f>IF(SUM('Control Sample Data'!O$3:O$98)&gt;10,IF(AND(ISNUMBER('Control Sample Data'!O21),'Control Sample Data'!O21&lt;35,'Control Sample Data'!O21&gt;0),'Control Sample Data'!O21-'Choose Housekeeping Genes'!AM$25,35-'Choose Housekeeping Genes'!AM$25),"")</f>
        <v/>
      </c>
      <c r="AL21" s="74" t="str">
        <f>IF(SUM('Control Sample Data'!P$3:P$98)&gt;10,IF(AND(ISNUMBER('Control Sample Data'!P21),'Control Sample Data'!P21&lt;35,'Control Sample Data'!P21&gt;0),'Control Sample Data'!P21-'Choose Housekeeping Genes'!AN$25,35-'Choose Housekeeping Genes'!AN$25),"")</f>
        <v/>
      </c>
      <c r="AM21" s="74" t="str">
        <f>IF(SUM('Control Sample Data'!Q$3:Q$98)&gt;10,IF(AND(ISNUMBER('Control Sample Data'!Q21),'Control Sample Data'!Q21&lt;35,'Control Sample Data'!Q21&gt;0),'Control Sample Data'!Q21-'Choose Housekeeping Genes'!AO$25,35-'Choose Housekeeping Genes'!AO$25),"")</f>
        <v/>
      </c>
      <c r="AN21" s="74" t="str">
        <f>IF(SUM('Control Sample Data'!R$3:R$98)&gt;10,IF(AND(ISNUMBER('Control Sample Data'!R21),'Control Sample Data'!R21&lt;35,'Control Sample Data'!R21&gt;0),'Control Sample Data'!R21-'Choose Housekeeping Genes'!AP$25,35-'Choose Housekeeping Genes'!AP$25),"")</f>
        <v/>
      </c>
      <c r="AO21" s="74" t="str">
        <f>IF(SUM('Control Sample Data'!S$3:S$98)&gt;10,IF(AND(ISNUMBER('Control Sample Data'!S21),'Control Sample Data'!S21&lt;35,'Control Sample Data'!S21&gt;0),'Control Sample Data'!S21-'Choose Housekeeping Genes'!AQ$25,35-'Choose Housekeeping Genes'!AQ$25),"")</f>
        <v/>
      </c>
      <c r="AP21" s="74" t="str">
        <f>IF(SUM('Control Sample Data'!T$3:T$98)&gt;10,IF(AND(ISNUMBER('Control Sample Data'!T21),'Control Sample Data'!T21&lt;35,'Control Sample Data'!T21&gt;0),'Control Sample Data'!T21-'Choose Housekeeping Genes'!AR$25,35-'Choose Housekeeping Genes'!AR$25),"")</f>
        <v/>
      </c>
      <c r="AQ21" s="74" t="str">
        <f>IF(SUM('Control Sample Data'!U$3:U$98)&gt;10,IF(AND(ISNUMBER('Control Sample Data'!U21),'Control Sample Data'!U21&lt;35,'Control Sample Data'!U21&gt;0),'Control Sample Data'!U21-'Choose Housekeeping Genes'!AS$25,35-'Choose Housekeeping Genes'!AS$25),"")</f>
        <v/>
      </c>
      <c r="AR21" s="74" t="str">
        <f>IF(SUM('Control Sample Data'!V$3:V$98)&gt;10,IF(AND(ISNUMBER('Control Sample Data'!V21),'Control Sample Data'!V21&lt;35,'Control Sample Data'!V21&gt;0),'Control Sample Data'!V21-'Choose Housekeeping Genes'!AT$25,35-'Choose Housekeeping Genes'!AT$25),"")</f>
        <v/>
      </c>
      <c r="AS21" s="29" t="str">
        <f>'Control Sample Data'!A21</f>
        <v>THYN1</v>
      </c>
      <c r="AT21" s="28" t="s">
        <v>20</v>
      </c>
      <c r="AU21" s="74" t="str">
        <f ca="1">IF(ISNUMBER(C21-'Choose Housekeeping Genes'!D$15),C21-'Choose Housekeeping Genes'!D$15,"")</f>
        <v/>
      </c>
      <c r="AV21" s="74" t="str">
        <f ca="1">IF(ISNUMBER(D21-'Choose Housekeeping Genes'!E$15),D21-'Choose Housekeeping Genes'!E$15,"")</f>
        <v/>
      </c>
      <c r="AW21" s="74" t="str">
        <f ca="1">IF(ISNUMBER(E21-'Choose Housekeeping Genes'!F$15),E21-'Choose Housekeeping Genes'!F$15,"")</f>
        <v/>
      </c>
      <c r="AX21" s="74" t="str">
        <f ca="1">IF(ISNUMBER(F21-'Choose Housekeeping Genes'!G$15),F21-'Choose Housekeeping Genes'!G$15,"")</f>
        <v/>
      </c>
      <c r="AY21" s="74" t="str">
        <f ca="1">IF(ISNUMBER(G21-'Choose Housekeeping Genes'!H$15),G21-'Choose Housekeeping Genes'!H$15,"")</f>
        <v/>
      </c>
      <c r="AZ21" s="74" t="str">
        <f ca="1">IF(ISNUMBER(H21-'Choose Housekeeping Genes'!I$15),H21-'Choose Housekeeping Genes'!I$15,"")</f>
        <v/>
      </c>
      <c r="BA21" s="74" t="str">
        <f ca="1">IF(ISNUMBER(I21-'Choose Housekeeping Genes'!J$15),I21-'Choose Housekeeping Genes'!J$15,"")</f>
        <v/>
      </c>
      <c r="BB21" s="74" t="str">
        <f ca="1">IF(ISNUMBER(J21-'Choose Housekeeping Genes'!K$15),J21-'Choose Housekeeping Genes'!K$15,"")</f>
        <v/>
      </c>
      <c r="BC21" s="74" t="str">
        <f ca="1">IF(ISNUMBER(K21-'Choose Housekeeping Genes'!L$15),K21-'Choose Housekeeping Genes'!L$15,"")</f>
        <v/>
      </c>
      <c r="BD21" s="74" t="str">
        <f ca="1">IF(ISNUMBER(L21-'Choose Housekeeping Genes'!M$15),L21-'Choose Housekeeping Genes'!M$15,"")</f>
        <v/>
      </c>
      <c r="BE21" s="74" t="str">
        <f ca="1">IF(ISNUMBER(M21-'Choose Housekeeping Genes'!N$15),M21-'Choose Housekeeping Genes'!N$15,"")</f>
        <v/>
      </c>
      <c r="BF21" s="74" t="str">
        <f ca="1">IF(ISNUMBER(N21-'Choose Housekeeping Genes'!O$15),N21-'Choose Housekeeping Genes'!O$15,"")</f>
        <v/>
      </c>
      <c r="BG21" s="74" t="str">
        <f ca="1">IF(ISNUMBER(O21-'Choose Housekeeping Genes'!P$15),O21-'Choose Housekeeping Genes'!P$15,"")</f>
        <v/>
      </c>
      <c r="BH21" s="74" t="str">
        <f ca="1">IF(ISNUMBER(P21-'Choose Housekeeping Genes'!Q$15),P21-'Choose Housekeeping Genes'!Q$15,"")</f>
        <v/>
      </c>
      <c r="BI21" s="74" t="str">
        <f ca="1">IF(ISNUMBER(Q21-'Choose Housekeeping Genes'!R$15),Q21-'Choose Housekeeping Genes'!R$15,"")</f>
        <v/>
      </c>
      <c r="BJ21" s="74" t="str">
        <f ca="1">IF(ISNUMBER(R21-'Choose Housekeeping Genes'!S$15),R21-'Choose Housekeeping Genes'!S$15,"")</f>
        <v/>
      </c>
      <c r="BK21" s="74" t="str">
        <f ca="1">IF(ISNUMBER(S21-'Choose Housekeeping Genes'!T$15),S21-'Choose Housekeeping Genes'!T$15,"")</f>
        <v/>
      </c>
      <c r="BL21" s="74" t="str">
        <f ca="1">IF(ISNUMBER(T21-'Choose Housekeeping Genes'!U$15),T21-'Choose Housekeeping Genes'!U$15,"")</f>
        <v/>
      </c>
      <c r="BM21" s="74" t="str">
        <f ca="1">IF(ISNUMBER(U21-'Choose Housekeeping Genes'!V$15),U21-'Choose Housekeeping Genes'!V$15,"")</f>
        <v/>
      </c>
      <c r="BN21" s="74" t="str">
        <f ca="1">IF(ISNUMBER(V21-'Choose Housekeeping Genes'!W$15),V21-'Choose Housekeeping Genes'!W$15,"")</f>
        <v/>
      </c>
      <c r="BO21" s="140" t="str">
        <f t="shared" si="0"/>
        <v>THYN1</v>
      </c>
      <c r="BP21" s="139" t="s">
        <v>20</v>
      </c>
      <c r="BQ21" s="74" t="str">
        <f ca="1">IF(ISNUMBER(Y21-'Choose Housekeeping Genes'!AA$15),Y21-'Choose Housekeeping Genes'!AA$15,"")</f>
        <v/>
      </c>
      <c r="BR21" s="74" t="str">
        <f ca="1">IF(ISNUMBER(Z21-'Choose Housekeeping Genes'!AB$15),Z21-'Choose Housekeeping Genes'!AB$15,"")</f>
        <v/>
      </c>
      <c r="BS21" s="74" t="str">
        <f ca="1">IF(ISNUMBER(AA21-'Choose Housekeeping Genes'!AC$15),AA21-'Choose Housekeeping Genes'!AC$15,"")</f>
        <v/>
      </c>
      <c r="BT21" s="74" t="str">
        <f ca="1">IF(ISNUMBER(AB21-'Choose Housekeeping Genes'!AD$15),AB21-'Choose Housekeeping Genes'!AD$15,"")</f>
        <v/>
      </c>
      <c r="BU21" s="74" t="str">
        <f ca="1">IF(ISNUMBER(AC21-'Choose Housekeeping Genes'!AE$15),AC21-'Choose Housekeeping Genes'!AE$15,"")</f>
        <v/>
      </c>
      <c r="BV21" s="74" t="str">
        <f ca="1">IF(ISNUMBER(AD21-'Choose Housekeeping Genes'!AF$15),AD21-'Choose Housekeeping Genes'!AF$15,"")</f>
        <v/>
      </c>
      <c r="BW21" s="74" t="str">
        <f ca="1">IF(ISNUMBER(AE21-'Choose Housekeeping Genes'!AG$15),AE21-'Choose Housekeeping Genes'!AG$15,"")</f>
        <v/>
      </c>
      <c r="BX21" s="74" t="str">
        <f ca="1">IF(ISNUMBER(AF21-'Choose Housekeeping Genes'!AH$15),AF21-'Choose Housekeeping Genes'!AH$15,"")</f>
        <v/>
      </c>
      <c r="BY21" s="74" t="str">
        <f ca="1">IF(ISNUMBER(AG21-'Choose Housekeeping Genes'!AI$15),AG21-'Choose Housekeeping Genes'!AI$15,"")</f>
        <v/>
      </c>
      <c r="BZ21" s="74" t="str">
        <f ca="1">IF(ISNUMBER(AH21-'Choose Housekeeping Genes'!AJ$15),AH21-'Choose Housekeeping Genes'!AJ$15,"")</f>
        <v/>
      </c>
      <c r="CA21" s="74" t="str">
        <f ca="1">IF(ISNUMBER(AI21-'Choose Housekeeping Genes'!AK$15),AI21-'Choose Housekeeping Genes'!AK$15,"")</f>
        <v/>
      </c>
      <c r="CB21" s="74" t="str">
        <f ca="1">IF(ISNUMBER(AJ21-'Choose Housekeeping Genes'!AL$15),AJ21-'Choose Housekeeping Genes'!AL$15,"")</f>
        <v/>
      </c>
      <c r="CC21" s="74" t="str">
        <f ca="1">IF(ISNUMBER(AK21-'Choose Housekeeping Genes'!AM$15),AK21-'Choose Housekeeping Genes'!AM$15,"")</f>
        <v/>
      </c>
      <c r="CD21" s="74" t="str">
        <f ca="1">IF(ISNUMBER(AL21-'Choose Housekeeping Genes'!AN$15),AL21-'Choose Housekeeping Genes'!AN$15,"")</f>
        <v/>
      </c>
      <c r="CE21" s="74" t="str">
        <f ca="1">IF(ISNUMBER(AM21-'Choose Housekeeping Genes'!AO$15),AM21-'Choose Housekeeping Genes'!AO$15,"")</f>
        <v/>
      </c>
      <c r="CF21" s="74" t="str">
        <f ca="1">IF(ISNUMBER(AN21-'Choose Housekeeping Genes'!AP$15),AN21-'Choose Housekeeping Genes'!AP$15,"")</f>
        <v/>
      </c>
      <c r="CG21" s="74" t="str">
        <f ca="1">IF(ISNUMBER(AO21-'Choose Housekeeping Genes'!AQ$15),AO21-'Choose Housekeeping Genes'!AQ$15,"")</f>
        <v/>
      </c>
      <c r="CH21" s="74" t="str">
        <f ca="1">IF(ISNUMBER(AP21-'Choose Housekeeping Genes'!AR$15),AP21-'Choose Housekeeping Genes'!AR$15,"")</f>
        <v/>
      </c>
      <c r="CI21" s="74" t="str">
        <f ca="1">IF(ISNUMBER(AQ21-'Choose Housekeeping Genes'!AS$15),AQ21-'Choose Housekeeping Genes'!AS$15,"")</f>
        <v/>
      </c>
      <c r="CJ21" s="74" t="str">
        <f ca="1">IF(ISNUMBER(AR21-'Choose Housekeeping Genes'!AT$15),AR21-'Choose Housekeeping Genes'!AT$15,"")</f>
        <v/>
      </c>
      <c r="CK21" s="22" t="e">
        <f t="shared" ca="1" si="1"/>
        <v>#DIV/0!</v>
      </c>
      <c r="CL21" s="111" t="e">
        <f t="shared" ca="1" si="2"/>
        <v>#DIV/0!</v>
      </c>
      <c r="CQ21" s="3">
        <v>19</v>
      </c>
      <c r="CR21" s="52" t="e">
        <f t="array" aca="1" ref="CR21" ca="1">INDIRECT("'All expressed genes'!$A"&amp;MIN(IF('All expressed genes'!$G$3:$G$90=LARGE('All expressed genes'!$G$3:$G$90,CQ21),ROW('All expressed genes'!$A$3:$A$90),"")))</f>
        <v>#DIV/0!</v>
      </c>
      <c r="CS21" s="52" t="e">
        <f t="array" aca="1" ref="CS21" ca="1">INDIRECT("'All expressed genes'!$G"&amp;MIN(IF('All expressed genes'!$G$3:$G$90=LARGE('All expressed genes'!$G$3:$G$90,CQ21),ROW('All expressed genes'!$A$3:$A$90),"")))</f>
        <v>#DIV/0!</v>
      </c>
      <c r="CT21" s="52"/>
      <c r="CU21" s="52">
        <f t="shared" si="4"/>
        <v>70</v>
      </c>
      <c r="CV21" s="52" t="e">
        <f t="array" aca="1" ref="CV21" ca="1">INDIRECT("'All expressed genes'!$A"&amp;MIN(IF('All expressed genes'!$G$3:$G$90=LARGE('All expressed genes'!$G$3:$G$90,CU21),ROW('All expressed genes'!$A$3:$A$90),"")))</f>
        <v>#DIV/0!</v>
      </c>
      <c r="CW21" s="52" t="e">
        <f t="array" aca="1" ref="CW21" ca="1">INDIRECT("'All expressed genes'!$I"&amp;MIN(IF('All expressed genes'!$G$3:$G$90=LARGE('All expressed genes'!$G$3:$G$90,CU21),ROW('All expressed genes'!$A$3:$A$90),"")))</f>
        <v>#DIV/0!</v>
      </c>
      <c r="CX21" s="52" t="e">
        <f t="shared" ca="1" si="3"/>
        <v>#DIV/0!</v>
      </c>
    </row>
    <row r="22" spans="1:102" ht="13.5" customHeight="1" x14ac:dyDescent="0.2">
      <c r="A22" s="27" t="str">
        <f>'Test Sample Data'!A22</f>
        <v>WDR76</v>
      </c>
      <c r="B22" s="28" t="s">
        <v>21</v>
      </c>
      <c r="C22" s="74" t="str">
        <f>IF(SUM('Test Sample Data'!C$3:C$98)&gt;10,IF(AND(ISNUMBER('Test Sample Data'!C22),'Test Sample Data'!C22&lt;35,'Test Sample Data'!C22&gt;0),'Test Sample Data'!C22-'Choose Housekeeping Genes'!D$25,35-'Choose Housekeeping Genes'!D$25),"")</f>
        <v/>
      </c>
      <c r="D22" s="74" t="str">
        <f>IF(SUM('Test Sample Data'!D$3:D$98)&gt;10,IF(AND(ISNUMBER('Test Sample Data'!D22),'Test Sample Data'!D22&lt;35,'Test Sample Data'!D22&gt;0),'Test Sample Data'!D22-'Choose Housekeeping Genes'!E$25,35-'Choose Housekeeping Genes'!E$25),"")</f>
        <v/>
      </c>
      <c r="E22" s="74" t="str">
        <f>IF(SUM('Test Sample Data'!E$3:E$98)&gt;10,IF(AND(ISNUMBER('Test Sample Data'!E22),'Test Sample Data'!E22&lt;35,'Test Sample Data'!E22&gt;0),'Test Sample Data'!E22-'Choose Housekeeping Genes'!F$25,35-'Choose Housekeeping Genes'!F$25),"")</f>
        <v/>
      </c>
      <c r="F22" s="74" t="str">
        <f>IF(SUM('Test Sample Data'!F$3:F$98)&gt;10,IF(AND(ISNUMBER('Test Sample Data'!F22),'Test Sample Data'!F22&lt;35,'Test Sample Data'!F22&gt;0),'Test Sample Data'!F22-'Choose Housekeeping Genes'!G$25,35-'Choose Housekeeping Genes'!G$25),"")</f>
        <v/>
      </c>
      <c r="G22" s="74" t="str">
        <f>IF(SUM('Test Sample Data'!G$3:G$98)&gt;10,IF(AND(ISNUMBER('Test Sample Data'!G22),'Test Sample Data'!G22&lt;35,'Test Sample Data'!G22&gt;0),'Test Sample Data'!G22-'Choose Housekeeping Genes'!H$25,35-'Choose Housekeeping Genes'!H$25),"")</f>
        <v/>
      </c>
      <c r="H22" s="74" t="str">
        <f>IF(SUM('Test Sample Data'!H$3:H$98)&gt;10,IF(AND(ISNUMBER('Test Sample Data'!H22),'Test Sample Data'!H22&lt;35,'Test Sample Data'!H22&gt;0),'Test Sample Data'!H22-'Choose Housekeeping Genes'!I$25,35-'Choose Housekeeping Genes'!I$25),"")</f>
        <v/>
      </c>
      <c r="I22" s="74" t="str">
        <f>IF(SUM('Test Sample Data'!I$3:I$98)&gt;10,IF(AND(ISNUMBER('Test Sample Data'!I22),'Test Sample Data'!I22&lt;35,'Test Sample Data'!I22&gt;0),'Test Sample Data'!I22-'Choose Housekeeping Genes'!J$25,35-'Choose Housekeeping Genes'!J$25),"")</f>
        <v/>
      </c>
      <c r="J22" s="74" t="str">
        <f>IF(SUM('Test Sample Data'!J$3:J$98)&gt;10,IF(AND(ISNUMBER('Test Sample Data'!J22),'Test Sample Data'!J22&lt;35,'Test Sample Data'!J22&gt;0),'Test Sample Data'!J22-'Choose Housekeeping Genes'!K$25,35-'Choose Housekeeping Genes'!K$25),"")</f>
        <v/>
      </c>
      <c r="K22" s="74" t="str">
        <f>IF(SUM('Test Sample Data'!K$3:K$98)&gt;10,IF(AND(ISNUMBER('Test Sample Data'!K22),'Test Sample Data'!K22&lt;35,'Test Sample Data'!K22&gt;0),'Test Sample Data'!K22-'Choose Housekeeping Genes'!L$25,35-'Choose Housekeeping Genes'!L$25),"")</f>
        <v/>
      </c>
      <c r="L22" s="74" t="str">
        <f>IF(SUM('Test Sample Data'!L$3:L$98)&gt;10,IF(AND(ISNUMBER('Test Sample Data'!L22),'Test Sample Data'!L22&lt;35,'Test Sample Data'!L22&gt;0),'Test Sample Data'!L22-'Choose Housekeeping Genes'!M$25,35-'Choose Housekeeping Genes'!M$25),"")</f>
        <v/>
      </c>
      <c r="M22" s="74" t="str">
        <f>IF(SUM('Test Sample Data'!M$3:M$98)&gt;10,IF(AND(ISNUMBER('Test Sample Data'!M22),'Test Sample Data'!M22&lt;35,'Test Sample Data'!M22&gt;0),'Test Sample Data'!M22-'Choose Housekeeping Genes'!N$25,35-'Choose Housekeeping Genes'!N$25),"")</f>
        <v/>
      </c>
      <c r="N22" s="74" t="str">
        <f>IF(SUM('Test Sample Data'!N$3:N$98)&gt;10,IF(AND(ISNUMBER('Test Sample Data'!N22),'Test Sample Data'!N22&lt;35,'Test Sample Data'!N22&gt;0),'Test Sample Data'!N22-'Choose Housekeeping Genes'!O$25,35-'Choose Housekeeping Genes'!O$25),"")</f>
        <v/>
      </c>
      <c r="O22" s="74" t="str">
        <f>IF(SUM('Test Sample Data'!O$3:O$98)&gt;10,IF(AND(ISNUMBER('Test Sample Data'!O22),'Test Sample Data'!O22&lt;35,'Test Sample Data'!O22&gt;0),'Test Sample Data'!O22-'Choose Housekeeping Genes'!P$25,35-'Choose Housekeeping Genes'!P$25),"")</f>
        <v/>
      </c>
      <c r="P22" s="74" t="str">
        <f>IF(SUM('Test Sample Data'!P$3:P$98)&gt;10,IF(AND(ISNUMBER('Test Sample Data'!P22),'Test Sample Data'!P22&lt;35,'Test Sample Data'!P22&gt;0),'Test Sample Data'!P22-'Choose Housekeeping Genes'!Q$25,35-'Choose Housekeeping Genes'!Q$25),"")</f>
        <v/>
      </c>
      <c r="Q22" s="74" t="str">
        <f>IF(SUM('Test Sample Data'!Q$3:Q$98)&gt;10,IF(AND(ISNUMBER('Test Sample Data'!Q22),'Test Sample Data'!Q22&lt;35,'Test Sample Data'!Q22&gt;0),'Test Sample Data'!Q22-'Choose Housekeeping Genes'!R$25,35-'Choose Housekeeping Genes'!R$25),"")</f>
        <v/>
      </c>
      <c r="R22" s="74" t="str">
        <f>IF(SUM('Test Sample Data'!R$3:R$98)&gt;10,IF(AND(ISNUMBER('Test Sample Data'!R22),'Test Sample Data'!R22&lt;35,'Test Sample Data'!R22&gt;0),'Test Sample Data'!R22-'Choose Housekeeping Genes'!S$25,35-'Choose Housekeeping Genes'!S$25),"")</f>
        <v/>
      </c>
      <c r="S22" s="74" t="str">
        <f>IF(SUM('Test Sample Data'!S$3:S$98)&gt;10,IF(AND(ISNUMBER('Test Sample Data'!S22),'Test Sample Data'!S22&lt;35,'Test Sample Data'!S22&gt;0),'Test Sample Data'!S22-'Choose Housekeeping Genes'!T$25,35-'Choose Housekeeping Genes'!T$25),"")</f>
        <v/>
      </c>
      <c r="T22" s="74" t="str">
        <f>IF(SUM('Test Sample Data'!T$3:T$98)&gt;10,IF(AND(ISNUMBER('Test Sample Data'!T22),'Test Sample Data'!T22&lt;35,'Test Sample Data'!T22&gt;0),'Test Sample Data'!T22-'Choose Housekeeping Genes'!U$25,35-'Choose Housekeeping Genes'!U$25),"")</f>
        <v/>
      </c>
      <c r="U22" s="74" t="str">
        <f>IF(SUM('Test Sample Data'!U$3:U$98)&gt;10,IF(AND(ISNUMBER('Test Sample Data'!U22),'Test Sample Data'!U22&lt;35,'Test Sample Data'!U22&gt;0),'Test Sample Data'!U22-'Choose Housekeeping Genes'!V$25,35-'Choose Housekeeping Genes'!V$25),"")</f>
        <v/>
      </c>
      <c r="V22" s="74" t="str">
        <f>IF(SUM('Test Sample Data'!V$3:V$98)&gt;10,IF(AND(ISNUMBER('Test Sample Data'!V22),'Test Sample Data'!V22&lt;35,'Test Sample Data'!V22&gt;0),'Test Sample Data'!V22-'Choose Housekeeping Genes'!W$25,35-'Choose Housekeeping Genes'!W$25),"")</f>
        <v/>
      </c>
      <c r="W22" s="138" t="str">
        <f>'Control Sample Data'!A22</f>
        <v>WDR76</v>
      </c>
      <c r="X22" s="139" t="s">
        <v>21</v>
      </c>
      <c r="Y22" s="74" t="str">
        <f>IF(SUM('Control Sample Data'!C$3:C$98)&gt;10,IF(AND(ISNUMBER('Control Sample Data'!C22),'Control Sample Data'!C22&lt;35,'Control Sample Data'!C22&gt;0),'Control Sample Data'!C22-'Choose Housekeeping Genes'!AA$25,35-'Choose Housekeeping Genes'!AA$25),"")</f>
        <v/>
      </c>
      <c r="Z22" s="74" t="str">
        <f>IF(SUM('Control Sample Data'!D$3:D$98)&gt;10,IF(AND(ISNUMBER('Control Sample Data'!D22),'Control Sample Data'!D22&lt;35,'Control Sample Data'!D22&gt;0),'Control Sample Data'!D22-'Choose Housekeeping Genes'!AB$25,35-'Choose Housekeeping Genes'!AB$25),"")</f>
        <v/>
      </c>
      <c r="AA22" s="74" t="str">
        <f>IF(SUM('Control Sample Data'!E$3:E$98)&gt;10,IF(AND(ISNUMBER('Control Sample Data'!E22),'Control Sample Data'!E22&lt;35,'Control Sample Data'!E22&gt;0),'Control Sample Data'!E22-'Choose Housekeeping Genes'!AC$25,35-'Choose Housekeeping Genes'!AC$25),"")</f>
        <v/>
      </c>
      <c r="AB22" s="74" t="str">
        <f>IF(SUM('Control Sample Data'!F$3:F$98)&gt;10,IF(AND(ISNUMBER('Control Sample Data'!F22),'Control Sample Data'!F22&lt;35,'Control Sample Data'!F22&gt;0),'Control Sample Data'!F22-'Choose Housekeeping Genes'!AD$25,35-'Choose Housekeeping Genes'!AD$25),"")</f>
        <v/>
      </c>
      <c r="AC22" s="74" t="str">
        <f>IF(SUM('Control Sample Data'!G$3:G$98)&gt;10,IF(AND(ISNUMBER('Control Sample Data'!G22),'Control Sample Data'!G22&lt;35,'Control Sample Data'!G22&gt;0),'Control Sample Data'!G22-'Choose Housekeeping Genes'!AE$25,35-'Choose Housekeeping Genes'!AE$25),"")</f>
        <v/>
      </c>
      <c r="AD22" s="74" t="str">
        <f>IF(SUM('Control Sample Data'!H$3:H$98)&gt;10,IF(AND(ISNUMBER('Control Sample Data'!H22),'Control Sample Data'!H22&lt;35,'Control Sample Data'!H22&gt;0),'Control Sample Data'!H22-'Choose Housekeeping Genes'!AF$25,35-'Choose Housekeeping Genes'!AF$25),"")</f>
        <v/>
      </c>
      <c r="AE22" s="74" t="str">
        <f>IF(SUM('Control Sample Data'!I$3:I$98)&gt;10,IF(AND(ISNUMBER('Control Sample Data'!I22),'Control Sample Data'!I22&lt;35,'Control Sample Data'!I22&gt;0),'Control Sample Data'!I22-'Choose Housekeeping Genes'!AG$25,35-'Choose Housekeeping Genes'!AG$25),"")</f>
        <v/>
      </c>
      <c r="AF22" s="74" t="str">
        <f>IF(SUM('Control Sample Data'!J$3:J$98)&gt;10,IF(AND(ISNUMBER('Control Sample Data'!J22),'Control Sample Data'!J22&lt;35,'Control Sample Data'!J22&gt;0),'Control Sample Data'!J22-'Choose Housekeeping Genes'!AH$25,35-'Choose Housekeeping Genes'!AH$25),"")</f>
        <v/>
      </c>
      <c r="AG22" s="74" t="str">
        <f>IF(SUM('Control Sample Data'!K$3:K$98)&gt;10,IF(AND(ISNUMBER('Control Sample Data'!K22),'Control Sample Data'!K22&lt;35,'Control Sample Data'!K22&gt;0),'Control Sample Data'!K22-'Choose Housekeeping Genes'!AI$25,35-'Choose Housekeeping Genes'!AI$25),"")</f>
        <v/>
      </c>
      <c r="AH22" s="74" t="str">
        <f>IF(SUM('Control Sample Data'!L$3:L$98)&gt;10,IF(AND(ISNUMBER('Control Sample Data'!L22),'Control Sample Data'!L22&lt;35,'Control Sample Data'!L22&gt;0),'Control Sample Data'!L22-'Choose Housekeeping Genes'!AJ$25,35-'Choose Housekeeping Genes'!AJ$25),"")</f>
        <v/>
      </c>
      <c r="AI22" s="74" t="str">
        <f>IF(SUM('Control Sample Data'!M$3:M$98)&gt;10,IF(AND(ISNUMBER('Control Sample Data'!M22),'Control Sample Data'!M22&lt;35,'Control Sample Data'!M22&gt;0),'Control Sample Data'!M22-'Choose Housekeeping Genes'!AK$25,35-'Choose Housekeeping Genes'!AK$25),"")</f>
        <v/>
      </c>
      <c r="AJ22" s="74" t="str">
        <f>IF(SUM('Control Sample Data'!N$3:N$98)&gt;10,IF(AND(ISNUMBER('Control Sample Data'!N22),'Control Sample Data'!N22&lt;35,'Control Sample Data'!N22&gt;0),'Control Sample Data'!N22-'Choose Housekeeping Genes'!AL$25,35-'Choose Housekeeping Genes'!AL$25),"")</f>
        <v/>
      </c>
      <c r="AK22" s="74" t="str">
        <f>IF(SUM('Control Sample Data'!O$3:O$98)&gt;10,IF(AND(ISNUMBER('Control Sample Data'!O22),'Control Sample Data'!O22&lt;35,'Control Sample Data'!O22&gt;0),'Control Sample Data'!O22-'Choose Housekeeping Genes'!AM$25,35-'Choose Housekeeping Genes'!AM$25),"")</f>
        <v/>
      </c>
      <c r="AL22" s="74" t="str">
        <f>IF(SUM('Control Sample Data'!P$3:P$98)&gt;10,IF(AND(ISNUMBER('Control Sample Data'!P22),'Control Sample Data'!P22&lt;35,'Control Sample Data'!P22&gt;0),'Control Sample Data'!P22-'Choose Housekeeping Genes'!AN$25,35-'Choose Housekeeping Genes'!AN$25),"")</f>
        <v/>
      </c>
      <c r="AM22" s="74" t="str">
        <f>IF(SUM('Control Sample Data'!Q$3:Q$98)&gt;10,IF(AND(ISNUMBER('Control Sample Data'!Q22),'Control Sample Data'!Q22&lt;35,'Control Sample Data'!Q22&gt;0),'Control Sample Data'!Q22-'Choose Housekeeping Genes'!AO$25,35-'Choose Housekeeping Genes'!AO$25),"")</f>
        <v/>
      </c>
      <c r="AN22" s="74" t="str">
        <f>IF(SUM('Control Sample Data'!R$3:R$98)&gt;10,IF(AND(ISNUMBER('Control Sample Data'!R22),'Control Sample Data'!R22&lt;35,'Control Sample Data'!R22&gt;0),'Control Sample Data'!R22-'Choose Housekeeping Genes'!AP$25,35-'Choose Housekeeping Genes'!AP$25),"")</f>
        <v/>
      </c>
      <c r="AO22" s="74" t="str">
        <f>IF(SUM('Control Sample Data'!S$3:S$98)&gt;10,IF(AND(ISNUMBER('Control Sample Data'!S22),'Control Sample Data'!S22&lt;35,'Control Sample Data'!S22&gt;0),'Control Sample Data'!S22-'Choose Housekeeping Genes'!AQ$25,35-'Choose Housekeeping Genes'!AQ$25),"")</f>
        <v/>
      </c>
      <c r="AP22" s="74" t="str">
        <f>IF(SUM('Control Sample Data'!T$3:T$98)&gt;10,IF(AND(ISNUMBER('Control Sample Data'!T22),'Control Sample Data'!T22&lt;35,'Control Sample Data'!T22&gt;0),'Control Sample Data'!T22-'Choose Housekeeping Genes'!AR$25,35-'Choose Housekeeping Genes'!AR$25),"")</f>
        <v/>
      </c>
      <c r="AQ22" s="74" t="str">
        <f>IF(SUM('Control Sample Data'!U$3:U$98)&gt;10,IF(AND(ISNUMBER('Control Sample Data'!U22),'Control Sample Data'!U22&lt;35,'Control Sample Data'!U22&gt;0),'Control Sample Data'!U22-'Choose Housekeeping Genes'!AS$25,35-'Choose Housekeeping Genes'!AS$25),"")</f>
        <v/>
      </c>
      <c r="AR22" s="74" t="str">
        <f>IF(SUM('Control Sample Data'!V$3:V$98)&gt;10,IF(AND(ISNUMBER('Control Sample Data'!V22),'Control Sample Data'!V22&lt;35,'Control Sample Data'!V22&gt;0),'Control Sample Data'!V22-'Choose Housekeeping Genes'!AT$25,35-'Choose Housekeeping Genes'!AT$25),"")</f>
        <v/>
      </c>
      <c r="AS22" s="29" t="str">
        <f>'Control Sample Data'!A22</f>
        <v>WDR76</v>
      </c>
      <c r="AT22" s="28" t="s">
        <v>21</v>
      </c>
      <c r="AU22" s="74" t="str">
        <f ca="1">IF(ISNUMBER(C22-'Choose Housekeeping Genes'!D$15),C22-'Choose Housekeeping Genes'!D$15,"")</f>
        <v/>
      </c>
      <c r="AV22" s="74" t="str">
        <f ca="1">IF(ISNUMBER(D22-'Choose Housekeeping Genes'!E$15),D22-'Choose Housekeeping Genes'!E$15,"")</f>
        <v/>
      </c>
      <c r="AW22" s="74" t="str">
        <f ca="1">IF(ISNUMBER(E22-'Choose Housekeeping Genes'!F$15),E22-'Choose Housekeeping Genes'!F$15,"")</f>
        <v/>
      </c>
      <c r="AX22" s="74" t="str">
        <f ca="1">IF(ISNUMBER(F22-'Choose Housekeeping Genes'!G$15),F22-'Choose Housekeeping Genes'!G$15,"")</f>
        <v/>
      </c>
      <c r="AY22" s="74" t="str">
        <f ca="1">IF(ISNUMBER(G22-'Choose Housekeeping Genes'!H$15),G22-'Choose Housekeeping Genes'!H$15,"")</f>
        <v/>
      </c>
      <c r="AZ22" s="74" t="str">
        <f ca="1">IF(ISNUMBER(H22-'Choose Housekeeping Genes'!I$15),H22-'Choose Housekeeping Genes'!I$15,"")</f>
        <v/>
      </c>
      <c r="BA22" s="74" t="str">
        <f ca="1">IF(ISNUMBER(I22-'Choose Housekeeping Genes'!J$15),I22-'Choose Housekeeping Genes'!J$15,"")</f>
        <v/>
      </c>
      <c r="BB22" s="74" t="str">
        <f ca="1">IF(ISNUMBER(J22-'Choose Housekeeping Genes'!K$15),J22-'Choose Housekeeping Genes'!K$15,"")</f>
        <v/>
      </c>
      <c r="BC22" s="74" t="str">
        <f ca="1">IF(ISNUMBER(K22-'Choose Housekeeping Genes'!L$15),K22-'Choose Housekeeping Genes'!L$15,"")</f>
        <v/>
      </c>
      <c r="BD22" s="74" t="str">
        <f ca="1">IF(ISNUMBER(L22-'Choose Housekeeping Genes'!M$15),L22-'Choose Housekeeping Genes'!M$15,"")</f>
        <v/>
      </c>
      <c r="BE22" s="74" t="str">
        <f ca="1">IF(ISNUMBER(M22-'Choose Housekeeping Genes'!N$15),M22-'Choose Housekeeping Genes'!N$15,"")</f>
        <v/>
      </c>
      <c r="BF22" s="74" t="str">
        <f ca="1">IF(ISNUMBER(N22-'Choose Housekeeping Genes'!O$15),N22-'Choose Housekeeping Genes'!O$15,"")</f>
        <v/>
      </c>
      <c r="BG22" s="74" t="str">
        <f ca="1">IF(ISNUMBER(O22-'Choose Housekeeping Genes'!P$15),O22-'Choose Housekeeping Genes'!P$15,"")</f>
        <v/>
      </c>
      <c r="BH22" s="74" t="str">
        <f ca="1">IF(ISNUMBER(P22-'Choose Housekeeping Genes'!Q$15),P22-'Choose Housekeeping Genes'!Q$15,"")</f>
        <v/>
      </c>
      <c r="BI22" s="74" t="str">
        <f ca="1">IF(ISNUMBER(Q22-'Choose Housekeeping Genes'!R$15),Q22-'Choose Housekeeping Genes'!R$15,"")</f>
        <v/>
      </c>
      <c r="BJ22" s="74" t="str">
        <f ca="1">IF(ISNUMBER(R22-'Choose Housekeeping Genes'!S$15),R22-'Choose Housekeeping Genes'!S$15,"")</f>
        <v/>
      </c>
      <c r="BK22" s="74" t="str">
        <f ca="1">IF(ISNUMBER(S22-'Choose Housekeeping Genes'!T$15),S22-'Choose Housekeeping Genes'!T$15,"")</f>
        <v/>
      </c>
      <c r="BL22" s="74" t="str">
        <f ca="1">IF(ISNUMBER(T22-'Choose Housekeeping Genes'!U$15),T22-'Choose Housekeeping Genes'!U$15,"")</f>
        <v/>
      </c>
      <c r="BM22" s="74" t="str">
        <f ca="1">IF(ISNUMBER(U22-'Choose Housekeeping Genes'!V$15),U22-'Choose Housekeeping Genes'!V$15,"")</f>
        <v/>
      </c>
      <c r="BN22" s="74" t="str">
        <f ca="1">IF(ISNUMBER(V22-'Choose Housekeeping Genes'!W$15),V22-'Choose Housekeeping Genes'!W$15,"")</f>
        <v/>
      </c>
      <c r="BO22" s="140" t="str">
        <f t="shared" si="0"/>
        <v>WDR76</v>
      </c>
      <c r="BP22" s="139" t="s">
        <v>21</v>
      </c>
      <c r="BQ22" s="74" t="str">
        <f ca="1">IF(ISNUMBER(Y22-'Choose Housekeeping Genes'!AA$15),Y22-'Choose Housekeeping Genes'!AA$15,"")</f>
        <v/>
      </c>
      <c r="BR22" s="74" t="str">
        <f ca="1">IF(ISNUMBER(Z22-'Choose Housekeeping Genes'!AB$15),Z22-'Choose Housekeeping Genes'!AB$15,"")</f>
        <v/>
      </c>
      <c r="BS22" s="74" t="str">
        <f ca="1">IF(ISNUMBER(AA22-'Choose Housekeeping Genes'!AC$15),AA22-'Choose Housekeeping Genes'!AC$15,"")</f>
        <v/>
      </c>
      <c r="BT22" s="74" t="str">
        <f ca="1">IF(ISNUMBER(AB22-'Choose Housekeeping Genes'!AD$15),AB22-'Choose Housekeeping Genes'!AD$15,"")</f>
        <v/>
      </c>
      <c r="BU22" s="74" t="str">
        <f ca="1">IF(ISNUMBER(AC22-'Choose Housekeeping Genes'!AE$15),AC22-'Choose Housekeeping Genes'!AE$15,"")</f>
        <v/>
      </c>
      <c r="BV22" s="74" t="str">
        <f ca="1">IF(ISNUMBER(AD22-'Choose Housekeeping Genes'!AF$15),AD22-'Choose Housekeeping Genes'!AF$15,"")</f>
        <v/>
      </c>
      <c r="BW22" s="74" t="str">
        <f ca="1">IF(ISNUMBER(AE22-'Choose Housekeeping Genes'!AG$15),AE22-'Choose Housekeeping Genes'!AG$15,"")</f>
        <v/>
      </c>
      <c r="BX22" s="74" t="str">
        <f ca="1">IF(ISNUMBER(AF22-'Choose Housekeeping Genes'!AH$15),AF22-'Choose Housekeeping Genes'!AH$15,"")</f>
        <v/>
      </c>
      <c r="BY22" s="74" t="str">
        <f ca="1">IF(ISNUMBER(AG22-'Choose Housekeeping Genes'!AI$15),AG22-'Choose Housekeeping Genes'!AI$15,"")</f>
        <v/>
      </c>
      <c r="BZ22" s="74" t="str">
        <f ca="1">IF(ISNUMBER(AH22-'Choose Housekeeping Genes'!AJ$15),AH22-'Choose Housekeeping Genes'!AJ$15,"")</f>
        <v/>
      </c>
      <c r="CA22" s="74" t="str">
        <f ca="1">IF(ISNUMBER(AI22-'Choose Housekeeping Genes'!AK$15),AI22-'Choose Housekeeping Genes'!AK$15,"")</f>
        <v/>
      </c>
      <c r="CB22" s="74" t="str">
        <f ca="1">IF(ISNUMBER(AJ22-'Choose Housekeeping Genes'!AL$15),AJ22-'Choose Housekeeping Genes'!AL$15,"")</f>
        <v/>
      </c>
      <c r="CC22" s="74" t="str">
        <f ca="1">IF(ISNUMBER(AK22-'Choose Housekeeping Genes'!AM$15),AK22-'Choose Housekeeping Genes'!AM$15,"")</f>
        <v/>
      </c>
      <c r="CD22" s="74" t="str">
        <f ca="1">IF(ISNUMBER(AL22-'Choose Housekeeping Genes'!AN$15),AL22-'Choose Housekeeping Genes'!AN$15,"")</f>
        <v/>
      </c>
      <c r="CE22" s="74" t="str">
        <f ca="1">IF(ISNUMBER(AM22-'Choose Housekeeping Genes'!AO$15),AM22-'Choose Housekeeping Genes'!AO$15,"")</f>
        <v/>
      </c>
      <c r="CF22" s="74" t="str">
        <f ca="1">IF(ISNUMBER(AN22-'Choose Housekeeping Genes'!AP$15),AN22-'Choose Housekeeping Genes'!AP$15,"")</f>
        <v/>
      </c>
      <c r="CG22" s="74" t="str">
        <f ca="1">IF(ISNUMBER(AO22-'Choose Housekeeping Genes'!AQ$15),AO22-'Choose Housekeeping Genes'!AQ$15,"")</f>
        <v/>
      </c>
      <c r="CH22" s="74" t="str">
        <f ca="1">IF(ISNUMBER(AP22-'Choose Housekeeping Genes'!AR$15),AP22-'Choose Housekeeping Genes'!AR$15,"")</f>
        <v/>
      </c>
      <c r="CI22" s="74" t="str">
        <f ca="1">IF(ISNUMBER(AQ22-'Choose Housekeeping Genes'!AS$15),AQ22-'Choose Housekeeping Genes'!AS$15,"")</f>
        <v/>
      </c>
      <c r="CJ22" s="74" t="str">
        <f ca="1">IF(ISNUMBER(AR22-'Choose Housekeeping Genes'!AT$15),AR22-'Choose Housekeeping Genes'!AT$15,"")</f>
        <v/>
      </c>
      <c r="CK22" s="22" t="e">
        <f t="shared" ca="1" si="1"/>
        <v>#DIV/0!</v>
      </c>
      <c r="CL22" s="111" t="e">
        <f t="shared" ca="1" si="2"/>
        <v>#DIV/0!</v>
      </c>
      <c r="CQ22" s="3">
        <v>20</v>
      </c>
      <c r="CR22" s="52" t="e">
        <f t="array" aca="1" ref="CR22" ca="1">INDIRECT("'All expressed genes'!$A"&amp;MIN(IF('All expressed genes'!$G$3:$G$90=LARGE('All expressed genes'!$G$3:$G$90,CQ22),ROW('All expressed genes'!$A$3:$A$90),"")))</f>
        <v>#DIV/0!</v>
      </c>
      <c r="CS22" s="52" t="e">
        <f t="array" aca="1" ref="CS22" ca="1">INDIRECT("'All expressed genes'!$G"&amp;MIN(IF('All expressed genes'!$G$3:$G$90=LARGE('All expressed genes'!$G$3:$G$90,CQ22),ROW('All expressed genes'!$A$3:$A$90),"")))</f>
        <v>#DIV/0!</v>
      </c>
      <c r="CT22" s="52"/>
      <c r="CU22" s="52">
        <f t="shared" si="4"/>
        <v>69</v>
      </c>
      <c r="CV22" s="52" t="e">
        <f t="array" aca="1" ref="CV22" ca="1">INDIRECT("'All expressed genes'!$A"&amp;MIN(IF('All expressed genes'!$G$3:$G$90=LARGE('All expressed genes'!$G$3:$G$90,CU22),ROW('All expressed genes'!$A$3:$A$90),"")))</f>
        <v>#DIV/0!</v>
      </c>
      <c r="CW22" s="52" t="e">
        <f t="array" aca="1" ref="CW22" ca="1">INDIRECT("'All expressed genes'!$I"&amp;MIN(IF('All expressed genes'!$G$3:$G$90=LARGE('All expressed genes'!$G$3:$G$90,CU22),ROW('All expressed genes'!$A$3:$A$90),"")))</f>
        <v>#DIV/0!</v>
      </c>
      <c r="CX22" s="52" t="e">
        <f t="shared" ca="1" si="3"/>
        <v>#DIV/0!</v>
      </c>
    </row>
    <row r="23" spans="1:102" ht="12.75" customHeight="1" x14ac:dyDescent="0.2">
      <c r="A23" s="27" t="str">
        <f>'Test Sample Data'!A23</f>
        <v>WT1</v>
      </c>
      <c r="B23" s="28" t="s">
        <v>22</v>
      </c>
      <c r="C23" s="74" t="str">
        <f>IF(SUM('Test Sample Data'!C$3:C$98)&gt;10,IF(AND(ISNUMBER('Test Sample Data'!C23),'Test Sample Data'!C23&lt;35,'Test Sample Data'!C23&gt;0),'Test Sample Data'!C23-'Choose Housekeeping Genes'!D$25,35-'Choose Housekeeping Genes'!D$25),"")</f>
        <v/>
      </c>
      <c r="D23" s="74" t="str">
        <f>IF(SUM('Test Sample Data'!D$3:D$98)&gt;10,IF(AND(ISNUMBER('Test Sample Data'!D23),'Test Sample Data'!D23&lt;35,'Test Sample Data'!D23&gt;0),'Test Sample Data'!D23-'Choose Housekeeping Genes'!E$25,35-'Choose Housekeeping Genes'!E$25),"")</f>
        <v/>
      </c>
      <c r="E23" s="74" t="str">
        <f>IF(SUM('Test Sample Data'!E$3:E$98)&gt;10,IF(AND(ISNUMBER('Test Sample Data'!E23),'Test Sample Data'!E23&lt;35,'Test Sample Data'!E23&gt;0),'Test Sample Data'!E23-'Choose Housekeeping Genes'!F$25,35-'Choose Housekeeping Genes'!F$25),"")</f>
        <v/>
      </c>
      <c r="F23" s="74" t="str">
        <f>IF(SUM('Test Sample Data'!F$3:F$98)&gt;10,IF(AND(ISNUMBER('Test Sample Data'!F23),'Test Sample Data'!F23&lt;35,'Test Sample Data'!F23&gt;0),'Test Sample Data'!F23-'Choose Housekeeping Genes'!G$25,35-'Choose Housekeeping Genes'!G$25),"")</f>
        <v/>
      </c>
      <c r="G23" s="74" t="str">
        <f>IF(SUM('Test Sample Data'!G$3:G$98)&gt;10,IF(AND(ISNUMBER('Test Sample Data'!G23),'Test Sample Data'!G23&lt;35,'Test Sample Data'!G23&gt;0),'Test Sample Data'!G23-'Choose Housekeeping Genes'!H$25,35-'Choose Housekeeping Genes'!H$25),"")</f>
        <v/>
      </c>
      <c r="H23" s="74" t="str">
        <f>IF(SUM('Test Sample Data'!H$3:H$98)&gt;10,IF(AND(ISNUMBER('Test Sample Data'!H23),'Test Sample Data'!H23&lt;35,'Test Sample Data'!H23&gt;0),'Test Sample Data'!H23-'Choose Housekeeping Genes'!I$25,35-'Choose Housekeeping Genes'!I$25),"")</f>
        <v/>
      </c>
      <c r="I23" s="74" t="str">
        <f>IF(SUM('Test Sample Data'!I$3:I$98)&gt;10,IF(AND(ISNUMBER('Test Sample Data'!I23),'Test Sample Data'!I23&lt;35,'Test Sample Data'!I23&gt;0),'Test Sample Data'!I23-'Choose Housekeeping Genes'!J$25,35-'Choose Housekeeping Genes'!J$25),"")</f>
        <v/>
      </c>
      <c r="J23" s="74" t="str">
        <f>IF(SUM('Test Sample Data'!J$3:J$98)&gt;10,IF(AND(ISNUMBER('Test Sample Data'!J23),'Test Sample Data'!J23&lt;35,'Test Sample Data'!J23&gt;0),'Test Sample Data'!J23-'Choose Housekeeping Genes'!K$25,35-'Choose Housekeeping Genes'!K$25),"")</f>
        <v/>
      </c>
      <c r="K23" s="74" t="str">
        <f>IF(SUM('Test Sample Data'!K$3:K$98)&gt;10,IF(AND(ISNUMBER('Test Sample Data'!K23),'Test Sample Data'!K23&lt;35,'Test Sample Data'!K23&gt;0),'Test Sample Data'!K23-'Choose Housekeeping Genes'!L$25,35-'Choose Housekeeping Genes'!L$25),"")</f>
        <v/>
      </c>
      <c r="L23" s="74" t="str">
        <f>IF(SUM('Test Sample Data'!L$3:L$98)&gt;10,IF(AND(ISNUMBER('Test Sample Data'!L23),'Test Sample Data'!L23&lt;35,'Test Sample Data'!L23&gt;0),'Test Sample Data'!L23-'Choose Housekeeping Genes'!M$25,35-'Choose Housekeeping Genes'!M$25),"")</f>
        <v/>
      </c>
      <c r="M23" s="74" t="str">
        <f>IF(SUM('Test Sample Data'!M$3:M$98)&gt;10,IF(AND(ISNUMBER('Test Sample Data'!M23),'Test Sample Data'!M23&lt;35,'Test Sample Data'!M23&gt;0),'Test Sample Data'!M23-'Choose Housekeeping Genes'!N$25,35-'Choose Housekeeping Genes'!N$25),"")</f>
        <v/>
      </c>
      <c r="N23" s="74" t="str">
        <f>IF(SUM('Test Sample Data'!N$3:N$98)&gt;10,IF(AND(ISNUMBER('Test Sample Data'!N23),'Test Sample Data'!N23&lt;35,'Test Sample Data'!N23&gt;0),'Test Sample Data'!N23-'Choose Housekeeping Genes'!O$25,35-'Choose Housekeeping Genes'!O$25),"")</f>
        <v/>
      </c>
      <c r="O23" s="74" t="str">
        <f>IF(SUM('Test Sample Data'!O$3:O$98)&gt;10,IF(AND(ISNUMBER('Test Sample Data'!O23),'Test Sample Data'!O23&lt;35,'Test Sample Data'!O23&gt;0),'Test Sample Data'!O23-'Choose Housekeeping Genes'!P$25,35-'Choose Housekeeping Genes'!P$25),"")</f>
        <v/>
      </c>
      <c r="P23" s="74" t="str">
        <f>IF(SUM('Test Sample Data'!P$3:P$98)&gt;10,IF(AND(ISNUMBER('Test Sample Data'!P23),'Test Sample Data'!P23&lt;35,'Test Sample Data'!P23&gt;0),'Test Sample Data'!P23-'Choose Housekeeping Genes'!Q$25,35-'Choose Housekeeping Genes'!Q$25),"")</f>
        <v/>
      </c>
      <c r="Q23" s="74" t="str">
        <f>IF(SUM('Test Sample Data'!Q$3:Q$98)&gt;10,IF(AND(ISNUMBER('Test Sample Data'!Q23),'Test Sample Data'!Q23&lt;35,'Test Sample Data'!Q23&gt;0),'Test Sample Data'!Q23-'Choose Housekeeping Genes'!R$25,35-'Choose Housekeeping Genes'!R$25),"")</f>
        <v/>
      </c>
      <c r="R23" s="74" t="str">
        <f>IF(SUM('Test Sample Data'!R$3:R$98)&gt;10,IF(AND(ISNUMBER('Test Sample Data'!R23),'Test Sample Data'!R23&lt;35,'Test Sample Data'!R23&gt;0),'Test Sample Data'!R23-'Choose Housekeeping Genes'!S$25,35-'Choose Housekeeping Genes'!S$25),"")</f>
        <v/>
      </c>
      <c r="S23" s="74" t="str">
        <f>IF(SUM('Test Sample Data'!S$3:S$98)&gt;10,IF(AND(ISNUMBER('Test Sample Data'!S23),'Test Sample Data'!S23&lt;35,'Test Sample Data'!S23&gt;0),'Test Sample Data'!S23-'Choose Housekeeping Genes'!T$25,35-'Choose Housekeeping Genes'!T$25),"")</f>
        <v/>
      </c>
      <c r="T23" s="74" t="str">
        <f>IF(SUM('Test Sample Data'!T$3:T$98)&gt;10,IF(AND(ISNUMBER('Test Sample Data'!T23),'Test Sample Data'!T23&lt;35,'Test Sample Data'!T23&gt;0),'Test Sample Data'!T23-'Choose Housekeeping Genes'!U$25,35-'Choose Housekeeping Genes'!U$25),"")</f>
        <v/>
      </c>
      <c r="U23" s="74" t="str">
        <f>IF(SUM('Test Sample Data'!U$3:U$98)&gt;10,IF(AND(ISNUMBER('Test Sample Data'!U23),'Test Sample Data'!U23&lt;35,'Test Sample Data'!U23&gt;0),'Test Sample Data'!U23-'Choose Housekeeping Genes'!V$25,35-'Choose Housekeeping Genes'!V$25),"")</f>
        <v/>
      </c>
      <c r="V23" s="74" t="str">
        <f>IF(SUM('Test Sample Data'!V$3:V$98)&gt;10,IF(AND(ISNUMBER('Test Sample Data'!V23),'Test Sample Data'!V23&lt;35,'Test Sample Data'!V23&gt;0),'Test Sample Data'!V23-'Choose Housekeeping Genes'!W$25,35-'Choose Housekeeping Genes'!W$25),"")</f>
        <v/>
      </c>
      <c r="W23" s="138" t="str">
        <f>'Control Sample Data'!A23</f>
        <v>WT1</v>
      </c>
      <c r="X23" s="139" t="s">
        <v>22</v>
      </c>
      <c r="Y23" s="74" t="str">
        <f>IF(SUM('Control Sample Data'!C$3:C$98)&gt;10,IF(AND(ISNUMBER('Control Sample Data'!C23),'Control Sample Data'!C23&lt;35,'Control Sample Data'!C23&gt;0),'Control Sample Data'!C23-'Choose Housekeeping Genes'!AA$25,35-'Choose Housekeeping Genes'!AA$25),"")</f>
        <v/>
      </c>
      <c r="Z23" s="74" t="str">
        <f>IF(SUM('Control Sample Data'!D$3:D$98)&gt;10,IF(AND(ISNUMBER('Control Sample Data'!D23),'Control Sample Data'!D23&lt;35,'Control Sample Data'!D23&gt;0),'Control Sample Data'!D23-'Choose Housekeeping Genes'!AB$25,35-'Choose Housekeeping Genes'!AB$25),"")</f>
        <v/>
      </c>
      <c r="AA23" s="74" t="str">
        <f>IF(SUM('Control Sample Data'!E$3:E$98)&gt;10,IF(AND(ISNUMBER('Control Sample Data'!E23),'Control Sample Data'!E23&lt;35,'Control Sample Data'!E23&gt;0),'Control Sample Data'!E23-'Choose Housekeeping Genes'!AC$25,35-'Choose Housekeeping Genes'!AC$25),"")</f>
        <v/>
      </c>
      <c r="AB23" s="74" t="str">
        <f>IF(SUM('Control Sample Data'!F$3:F$98)&gt;10,IF(AND(ISNUMBER('Control Sample Data'!F23),'Control Sample Data'!F23&lt;35,'Control Sample Data'!F23&gt;0),'Control Sample Data'!F23-'Choose Housekeeping Genes'!AD$25,35-'Choose Housekeeping Genes'!AD$25),"")</f>
        <v/>
      </c>
      <c r="AC23" s="74" t="str">
        <f>IF(SUM('Control Sample Data'!G$3:G$98)&gt;10,IF(AND(ISNUMBER('Control Sample Data'!G23),'Control Sample Data'!G23&lt;35,'Control Sample Data'!G23&gt;0),'Control Sample Data'!G23-'Choose Housekeeping Genes'!AE$25,35-'Choose Housekeeping Genes'!AE$25),"")</f>
        <v/>
      </c>
      <c r="AD23" s="74" t="str">
        <f>IF(SUM('Control Sample Data'!H$3:H$98)&gt;10,IF(AND(ISNUMBER('Control Sample Data'!H23),'Control Sample Data'!H23&lt;35,'Control Sample Data'!H23&gt;0),'Control Sample Data'!H23-'Choose Housekeeping Genes'!AF$25,35-'Choose Housekeeping Genes'!AF$25),"")</f>
        <v/>
      </c>
      <c r="AE23" s="74" t="str">
        <f>IF(SUM('Control Sample Data'!I$3:I$98)&gt;10,IF(AND(ISNUMBER('Control Sample Data'!I23),'Control Sample Data'!I23&lt;35,'Control Sample Data'!I23&gt;0),'Control Sample Data'!I23-'Choose Housekeeping Genes'!AG$25,35-'Choose Housekeeping Genes'!AG$25),"")</f>
        <v/>
      </c>
      <c r="AF23" s="74" t="str">
        <f>IF(SUM('Control Sample Data'!J$3:J$98)&gt;10,IF(AND(ISNUMBER('Control Sample Data'!J23),'Control Sample Data'!J23&lt;35,'Control Sample Data'!J23&gt;0),'Control Sample Data'!J23-'Choose Housekeeping Genes'!AH$25,35-'Choose Housekeeping Genes'!AH$25),"")</f>
        <v/>
      </c>
      <c r="AG23" s="74" t="str">
        <f>IF(SUM('Control Sample Data'!K$3:K$98)&gt;10,IF(AND(ISNUMBER('Control Sample Data'!K23),'Control Sample Data'!K23&lt;35,'Control Sample Data'!K23&gt;0),'Control Sample Data'!K23-'Choose Housekeeping Genes'!AI$25,35-'Choose Housekeeping Genes'!AI$25),"")</f>
        <v/>
      </c>
      <c r="AH23" s="74" t="str">
        <f>IF(SUM('Control Sample Data'!L$3:L$98)&gt;10,IF(AND(ISNUMBER('Control Sample Data'!L23),'Control Sample Data'!L23&lt;35,'Control Sample Data'!L23&gt;0),'Control Sample Data'!L23-'Choose Housekeeping Genes'!AJ$25,35-'Choose Housekeeping Genes'!AJ$25),"")</f>
        <v/>
      </c>
      <c r="AI23" s="74" t="str">
        <f>IF(SUM('Control Sample Data'!M$3:M$98)&gt;10,IF(AND(ISNUMBER('Control Sample Data'!M23),'Control Sample Data'!M23&lt;35,'Control Sample Data'!M23&gt;0),'Control Sample Data'!M23-'Choose Housekeeping Genes'!AK$25,35-'Choose Housekeeping Genes'!AK$25),"")</f>
        <v/>
      </c>
      <c r="AJ23" s="74" t="str">
        <f>IF(SUM('Control Sample Data'!N$3:N$98)&gt;10,IF(AND(ISNUMBER('Control Sample Data'!N23),'Control Sample Data'!N23&lt;35,'Control Sample Data'!N23&gt;0),'Control Sample Data'!N23-'Choose Housekeeping Genes'!AL$25,35-'Choose Housekeeping Genes'!AL$25),"")</f>
        <v/>
      </c>
      <c r="AK23" s="74" t="str">
        <f>IF(SUM('Control Sample Data'!O$3:O$98)&gt;10,IF(AND(ISNUMBER('Control Sample Data'!O23),'Control Sample Data'!O23&lt;35,'Control Sample Data'!O23&gt;0),'Control Sample Data'!O23-'Choose Housekeeping Genes'!AM$25,35-'Choose Housekeeping Genes'!AM$25),"")</f>
        <v/>
      </c>
      <c r="AL23" s="74" t="str">
        <f>IF(SUM('Control Sample Data'!P$3:P$98)&gt;10,IF(AND(ISNUMBER('Control Sample Data'!P23),'Control Sample Data'!P23&lt;35,'Control Sample Data'!P23&gt;0),'Control Sample Data'!P23-'Choose Housekeeping Genes'!AN$25,35-'Choose Housekeeping Genes'!AN$25),"")</f>
        <v/>
      </c>
      <c r="AM23" s="74" t="str">
        <f>IF(SUM('Control Sample Data'!Q$3:Q$98)&gt;10,IF(AND(ISNUMBER('Control Sample Data'!Q23),'Control Sample Data'!Q23&lt;35,'Control Sample Data'!Q23&gt;0),'Control Sample Data'!Q23-'Choose Housekeeping Genes'!AO$25,35-'Choose Housekeeping Genes'!AO$25),"")</f>
        <v/>
      </c>
      <c r="AN23" s="74" t="str">
        <f>IF(SUM('Control Sample Data'!R$3:R$98)&gt;10,IF(AND(ISNUMBER('Control Sample Data'!R23),'Control Sample Data'!R23&lt;35,'Control Sample Data'!R23&gt;0),'Control Sample Data'!R23-'Choose Housekeeping Genes'!AP$25,35-'Choose Housekeeping Genes'!AP$25),"")</f>
        <v/>
      </c>
      <c r="AO23" s="74" t="str">
        <f>IF(SUM('Control Sample Data'!S$3:S$98)&gt;10,IF(AND(ISNUMBER('Control Sample Data'!S23),'Control Sample Data'!S23&lt;35,'Control Sample Data'!S23&gt;0),'Control Sample Data'!S23-'Choose Housekeeping Genes'!AQ$25,35-'Choose Housekeeping Genes'!AQ$25),"")</f>
        <v/>
      </c>
      <c r="AP23" s="74" t="str">
        <f>IF(SUM('Control Sample Data'!T$3:T$98)&gt;10,IF(AND(ISNUMBER('Control Sample Data'!T23),'Control Sample Data'!T23&lt;35,'Control Sample Data'!T23&gt;0),'Control Sample Data'!T23-'Choose Housekeeping Genes'!AR$25,35-'Choose Housekeeping Genes'!AR$25),"")</f>
        <v/>
      </c>
      <c r="AQ23" s="74" t="str">
        <f>IF(SUM('Control Sample Data'!U$3:U$98)&gt;10,IF(AND(ISNUMBER('Control Sample Data'!U23),'Control Sample Data'!U23&lt;35,'Control Sample Data'!U23&gt;0),'Control Sample Data'!U23-'Choose Housekeeping Genes'!AS$25,35-'Choose Housekeeping Genes'!AS$25),"")</f>
        <v/>
      </c>
      <c r="AR23" s="74" t="str">
        <f>IF(SUM('Control Sample Data'!V$3:V$98)&gt;10,IF(AND(ISNUMBER('Control Sample Data'!V23),'Control Sample Data'!V23&lt;35,'Control Sample Data'!V23&gt;0),'Control Sample Data'!V23-'Choose Housekeeping Genes'!AT$25,35-'Choose Housekeeping Genes'!AT$25),"")</f>
        <v/>
      </c>
      <c r="AS23" s="29" t="str">
        <f>'Control Sample Data'!A23</f>
        <v>WT1</v>
      </c>
      <c r="AT23" s="28" t="s">
        <v>22</v>
      </c>
      <c r="AU23" s="74" t="str">
        <f ca="1">IF(ISNUMBER(C23-'Choose Housekeeping Genes'!D$15),C23-'Choose Housekeeping Genes'!D$15,"")</f>
        <v/>
      </c>
      <c r="AV23" s="74" t="str">
        <f ca="1">IF(ISNUMBER(D23-'Choose Housekeeping Genes'!E$15),D23-'Choose Housekeeping Genes'!E$15,"")</f>
        <v/>
      </c>
      <c r="AW23" s="74" t="str">
        <f ca="1">IF(ISNUMBER(E23-'Choose Housekeeping Genes'!F$15),E23-'Choose Housekeeping Genes'!F$15,"")</f>
        <v/>
      </c>
      <c r="AX23" s="74" t="str">
        <f ca="1">IF(ISNUMBER(F23-'Choose Housekeeping Genes'!G$15),F23-'Choose Housekeeping Genes'!G$15,"")</f>
        <v/>
      </c>
      <c r="AY23" s="74" t="str">
        <f ca="1">IF(ISNUMBER(G23-'Choose Housekeeping Genes'!H$15),G23-'Choose Housekeeping Genes'!H$15,"")</f>
        <v/>
      </c>
      <c r="AZ23" s="74" t="str">
        <f ca="1">IF(ISNUMBER(H23-'Choose Housekeeping Genes'!I$15),H23-'Choose Housekeeping Genes'!I$15,"")</f>
        <v/>
      </c>
      <c r="BA23" s="74" t="str">
        <f ca="1">IF(ISNUMBER(I23-'Choose Housekeeping Genes'!J$15),I23-'Choose Housekeeping Genes'!J$15,"")</f>
        <v/>
      </c>
      <c r="BB23" s="74" t="str">
        <f ca="1">IF(ISNUMBER(J23-'Choose Housekeeping Genes'!K$15),J23-'Choose Housekeeping Genes'!K$15,"")</f>
        <v/>
      </c>
      <c r="BC23" s="74" t="str">
        <f ca="1">IF(ISNUMBER(K23-'Choose Housekeeping Genes'!L$15),K23-'Choose Housekeeping Genes'!L$15,"")</f>
        <v/>
      </c>
      <c r="BD23" s="74" t="str">
        <f ca="1">IF(ISNUMBER(L23-'Choose Housekeeping Genes'!M$15),L23-'Choose Housekeeping Genes'!M$15,"")</f>
        <v/>
      </c>
      <c r="BE23" s="74" t="str">
        <f ca="1">IF(ISNUMBER(M23-'Choose Housekeeping Genes'!N$15),M23-'Choose Housekeeping Genes'!N$15,"")</f>
        <v/>
      </c>
      <c r="BF23" s="74" t="str">
        <f ca="1">IF(ISNUMBER(N23-'Choose Housekeeping Genes'!O$15),N23-'Choose Housekeeping Genes'!O$15,"")</f>
        <v/>
      </c>
      <c r="BG23" s="74" t="str">
        <f ca="1">IF(ISNUMBER(O23-'Choose Housekeeping Genes'!P$15),O23-'Choose Housekeeping Genes'!P$15,"")</f>
        <v/>
      </c>
      <c r="BH23" s="74" t="str">
        <f ca="1">IF(ISNUMBER(P23-'Choose Housekeeping Genes'!Q$15),P23-'Choose Housekeeping Genes'!Q$15,"")</f>
        <v/>
      </c>
      <c r="BI23" s="74" t="str">
        <f ca="1">IF(ISNUMBER(Q23-'Choose Housekeeping Genes'!R$15),Q23-'Choose Housekeeping Genes'!R$15,"")</f>
        <v/>
      </c>
      <c r="BJ23" s="74" t="str">
        <f ca="1">IF(ISNUMBER(R23-'Choose Housekeeping Genes'!S$15),R23-'Choose Housekeeping Genes'!S$15,"")</f>
        <v/>
      </c>
      <c r="BK23" s="74" t="str">
        <f ca="1">IF(ISNUMBER(S23-'Choose Housekeeping Genes'!T$15),S23-'Choose Housekeeping Genes'!T$15,"")</f>
        <v/>
      </c>
      <c r="BL23" s="74" t="str">
        <f ca="1">IF(ISNUMBER(T23-'Choose Housekeeping Genes'!U$15),T23-'Choose Housekeeping Genes'!U$15,"")</f>
        <v/>
      </c>
      <c r="BM23" s="74" t="str">
        <f ca="1">IF(ISNUMBER(U23-'Choose Housekeeping Genes'!V$15),U23-'Choose Housekeeping Genes'!V$15,"")</f>
        <v/>
      </c>
      <c r="BN23" s="74" t="str">
        <f ca="1">IF(ISNUMBER(V23-'Choose Housekeeping Genes'!W$15),V23-'Choose Housekeeping Genes'!W$15,"")</f>
        <v/>
      </c>
      <c r="BO23" s="140" t="str">
        <f t="shared" si="0"/>
        <v>WT1</v>
      </c>
      <c r="BP23" s="139" t="s">
        <v>22</v>
      </c>
      <c r="BQ23" s="74" t="str">
        <f ca="1">IF(ISNUMBER(Y23-'Choose Housekeeping Genes'!AA$15),Y23-'Choose Housekeeping Genes'!AA$15,"")</f>
        <v/>
      </c>
      <c r="BR23" s="74" t="str">
        <f ca="1">IF(ISNUMBER(Z23-'Choose Housekeeping Genes'!AB$15),Z23-'Choose Housekeeping Genes'!AB$15,"")</f>
        <v/>
      </c>
      <c r="BS23" s="74" t="str">
        <f ca="1">IF(ISNUMBER(AA23-'Choose Housekeeping Genes'!AC$15),AA23-'Choose Housekeeping Genes'!AC$15,"")</f>
        <v/>
      </c>
      <c r="BT23" s="74" t="str">
        <f ca="1">IF(ISNUMBER(AB23-'Choose Housekeeping Genes'!AD$15),AB23-'Choose Housekeeping Genes'!AD$15,"")</f>
        <v/>
      </c>
      <c r="BU23" s="74" t="str">
        <f ca="1">IF(ISNUMBER(AC23-'Choose Housekeeping Genes'!AE$15),AC23-'Choose Housekeeping Genes'!AE$15,"")</f>
        <v/>
      </c>
      <c r="BV23" s="74" t="str">
        <f ca="1">IF(ISNUMBER(AD23-'Choose Housekeeping Genes'!AF$15),AD23-'Choose Housekeeping Genes'!AF$15,"")</f>
        <v/>
      </c>
      <c r="BW23" s="74" t="str">
        <f ca="1">IF(ISNUMBER(AE23-'Choose Housekeeping Genes'!AG$15),AE23-'Choose Housekeeping Genes'!AG$15,"")</f>
        <v/>
      </c>
      <c r="BX23" s="74" t="str">
        <f ca="1">IF(ISNUMBER(AF23-'Choose Housekeeping Genes'!AH$15),AF23-'Choose Housekeeping Genes'!AH$15,"")</f>
        <v/>
      </c>
      <c r="BY23" s="74" t="str">
        <f ca="1">IF(ISNUMBER(AG23-'Choose Housekeeping Genes'!AI$15),AG23-'Choose Housekeeping Genes'!AI$15,"")</f>
        <v/>
      </c>
      <c r="BZ23" s="74" t="str">
        <f ca="1">IF(ISNUMBER(AH23-'Choose Housekeeping Genes'!AJ$15),AH23-'Choose Housekeeping Genes'!AJ$15,"")</f>
        <v/>
      </c>
      <c r="CA23" s="74" t="str">
        <f ca="1">IF(ISNUMBER(AI23-'Choose Housekeeping Genes'!AK$15),AI23-'Choose Housekeeping Genes'!AK$15,"")</f>
        <v/>
      </c>
      <c r="CB23" s="74" t="str">
        <f ca="1">IF(ISNUMBER(AJ23-'Choose Housekeeping Genes'!AL$15),AJ23-'Choose Housekeeping Genes'!AL$15,"")</f>
        <v/>
      </c>
      <c r="CC23" s="74" t="str">
        <f ca="1">IF(ISNUMBER(AK23-'Choose Housekeeping Genes'!AM$15),AK23-'Choose Housekeeping Genes'!AM$15,"")</f>
        <v/>
      </c>
      <c r="CD23" s="74" t="str">
        <f ca="1">IF(ISNUMBER(AL23-'Choose Housekeeping Genes'!AN$15),AL23-'Choose Housekeeping Genes'!AN$15,"")</f>
        <v/>
      </c>
      <c r="CE23" s="74" t="str">
        <f ca="1">IF(ISNUMBER(AM23-'Choose Housekeeping Genes'!AO$15),AM23-'Choose Housekeeping Genes'!AO$15,"")</f>
        <v/>
      </c>
      <c r="CF23" s="74" t="str">
        <f ca="1">IF(ISNUMBER(AN23-'Choose Housekeeping Genes'!AP$15),AN23-'Choose Housekeeping Genes'!AP$15,"")</f>
        <v/>
      </c>
      <c r="CG23" s="74" t="str">
        <f ca="1">IF(ISNUMBER(AO23-'Choose Housekeeping Genes'!AQ$15),AO23-'Choose Housekeeping Genes'!AQ$15,"")</f>
        <v/>
      </c>
      <c r="CH23" s="74" t="str">
        <f ca="1">IF(ISNUMBER(AP23-'Choose Housekeeping Genes'!AR$15),AP23-'Choose Housekeeping Genes'!AR$15,"")</f>
        <v/>
      </c>
      <c r="CI23" s="74" t="str">
        <f ca="1">IF(ISNUMBER(AQ23-'Choose Housekeeping Genes'!AS$15),AQ23-'Choose Housekeeping Genes'!AS$15,"")</f>
        <v/>
      </c>
      <c r="CJ23" s="74" t="str">
        <f ca="1">IF(ISNUMBER(AR23-'Choose Housekeeping Genes'!AT$15),AR23-'Choose Housekeeping Genes'!AT$15,"")</f>
        <v/>
      </c>
      <c r="CK23" s="22" t="e">
        <f t="shared" ca="1" si="1"/>
        <v>#DIV/0!</v>
      </c>
      <c r="CL23" s="111" t="e">
        <f t="shared" ca="1" si="2"/>
        <v>#DIV/0!</v>
      </c>
    </row>
    <row r="24" spans="1:102" ht="12.75" customHeight="1" x14ac:dyDescent="0.2">
      <c r="A24" s="27" t="str">
        <f>'Test Sample Data'!A24</f>
        <v>EGR1</v>
      </c>
      <c r="B24" s="28" t="s">
        <v>23</v>
      </c>
      <c r="C24" s="74" t="str">
        <f>IF(SUM('Test Sample Data'!C$3:C$98)&gt;10,IF(AND(ISNUMBER('Test Sample Data'!C24),'Test Sample Data'!C24&lt;35,'Test Sample Data'!C24&gt;0),'Test Sample Data'!C24-'Choose Housekeeping Genes'!D$25,35-'Choose Housekeeping Genes'!D$25),"")</f>
        <v/>
      </c>
      <c r="D24" s="74" t="str">
        <f>IF(SUM('Test Sample Data'!D$3:D$98)&gt;10,IF(AND(ISNUMBER('Test Sample Data'!D24),'Test Sample Data'!D24&lt;35,'Test Sample Data'!D24&gt;0),'Test Sample Data'!D24-'Choose Housekeeping Genes'!E$25,35-'Choose Housekeeping Genes'!E$25),"")</f>
        <v/>
      </c>
      <c r="E24" s="74" t="str">
        <f>IF(SUM('Test Sample Data'!E$3:E$98)&gt;10,IF(AND(ISNUMBER('Test Sample Data'!E24),'Test Sample Data'!E24&lt;35,'Test Sample Data'!E24&gt;0),'Test Sample Data'!E24-'Choose Housekeeping Genes'!F$25,35-'Choose Housekeeping Genes'!F$25),"")</f>
        <v/>
      </c>
      <c r="F24" s="74" t="str">
        <f>IF(SUM('Test Sample Data'!F$3:F$98)&gt;10,IF(AND(ISNUMBER('Test Sample Data'!F24),'Test Sample Data'!F24&lt;35,'Test Sample Data'!F24&gt;0),'Test Sample Data'!F24-'Choose Housekeeping Genes'!G$25,35-'Choose Housekeeping Genes'!G$25),"")</f>
        <v/>
      </c>
      <c r="G24" s="74" t="str">
        <f>IF(SUM('Test Sample Data'!G$3:G$98)&gt;10,IF(AND(ISNUMBER('Test Sample Data'!G24),'Test Sample Data'!G24&lt;35,'Test Sample Data'!G24&gt;0),'Test Sample Data'!G24-'Choose Housekeeping Genes'!H$25,35-'Choose Housekeeping Genes'!H$25),"")</f>
        <v/>
      </c>
      <c r="H24" s="74" t="str">
        <f>IF(SUM('Test Sample Data'!H$3:H$98)&gt;10,IF(AND(ISNUMBER('Test Sample Data'!H24),'Test Sample Data'!H24&lt;35,'Test Sample Data'!H24&gt;0),'Test Sample Data'!H24-'Choose Housekeeping Genes'!I$25,35-'Choose Housekeeping Genes'!I$25),"")</f>
        <v/>
      </c>
      <c r="I24" s="74" t="str">
        <f>IF(SUM('Test Sample Data'!I$3:I$98)&gt;10,IF(AND(ISNUMBER('Test Sample Data'!I24),'Test Sample Data'!I24&lt;35,'Test Sample Data'!I24&gt;0),'Test Sample Data'!I24-'Choose Housekeeping Genes'!J$25,35-'Choose Housekeeping Genes'!J$25),"")</f>
        <v/>
      </c>
      <c r="J24" s="74" t="str">
        <f>IF(SUM('Test Sample Data'!J$3:J$98)&gt;10,IF(AND(ISNUMBER('Test Sample Data'!J24),'Test Sample Data'!J24&lt;35,'Test Sample Data'!J24&gt;0),'Test Sample Data'!J24-'Choose Housekeeping Genes'!K$25,35-'Choose Housekeeping Genes'!K$25),"")</f>
        <v/>
      </c>
      <c r="K24" s="74" t="str">
        <f>IF(SUM('Test Sample Data'!K$3:K$98)&gt;10,IF(AND(ISNUMBER('Test Sample Data'!K24),'Test Sample Data'!K24&lt;35,'Test Sample Data'!K24&gt;0),'Test Sample Data'!K24-'Choose Housekeeping Genes'!L$25,35-'Choose Housekeeping Genes'!L$25),"")</f>
        <v/>
      </c>
      <c r="L24" s="74" t="str">
        <f>IF(SUM('Test Sample Data'!L$3:L$98)&gt;10,IF(AND(ISNUMBER('Test Sample Data'!L24),'Test Sample Data'!L24&lt;35,'Test Sample Data'!L24&gt;0),'Test Sample Data'!L24-'Choose Housekeeping Genes'!M$25,35-'Choose Housekeeping Genes'!M$25),"")</f>
        <v/>
      </c>
      <c r="M24" s="74" t="str">
        <f>IF(SUM('Test Sample Data'!M$3:M$98)&gt;10,IF(AND(ISNUMBER('Test Sample Data'!M24),'Test Sample Data'!M24&lt;35,'Test Sample Data'!M24&gt;0),'Test Sample Data'!M24-'Choose Housekeeping Genes'!N$25,35-'Choose Housekeeping Genes'!N$25),"")</f>
        <v/>
      </c>
      <c r="N24" s="74" t="str">
        <f>IF(SUM('Test Sample Data'!N$3:N$98)&gt;10,IF(AND(ISNUMBER('Test Sample Data'!N24),'Test Sample Data'!N24&lt;35,'Test Sample Data'!N24&gt;0),'Test Sample Data'!N24-'Choose Housekeeping Genes'!O$25,35-'Choose Housekeeping Genes'!O$25),"")</f>
        <v/>
      </c>
      <c r="O24" s="74" t="str">
        <f>IF(SUM('Test Sample Data'!O$3:O$98)&gt;10,IF(AND(ISNUMBER('Test Sample Data'!O24),'Test Sample Data'!O24&lt;35,'Test Sample Data'!O24&gt;0),'Test Sample Data'!O24-'Choose Housekeeping Genes'!P$25,35-'Choose Housekeeping Genes'!P$25),"")</f>
        <v/>
      </c>
      <c r="P24" s="74" t="str">
        <f>IF(SUM('Test Sample Data'!P$3:P$98)&gt;10,IF(AND(ISNUMBER('Test Sample Data'!P24),'Test Sample Data'!P24&lt;35,'Test Sample Data'!P24&gt;0),'Test Sample Data'!P24-'Choose Housekeeping Genes'!Q$25,35-'Choose Housekeeping Genes'!Q$25),"")</f>
        <v/>
      </c>
      <c r="Q24" s="74" t="str">
        <f>IF(SUM('Test Sample Data'!Q$3:Q$98)&gt;10,IF(AND(ISNUMBER('Test Sample Data'!Q24),'Test Sample Data'!Q24&lt;35,'Test Sample Data'!Q24&gt;0),'Test Sample Data'!Q24-'Choose Housekeeping Genes'!R$25,35-'Choose Housekeeping Genes'!R$25),"")</f>
        <v/>
      </c>
      <c r="R24" s="74" t="str">
        <f>IF(SUM('Test Sample Data'!R$3:R$98)&gt;10,IF(AND(ISNUMBER('Test Sample Data'!R24),'Test Sample Data'!R24&lt;35,'Test Sample Data'!R24&gt;0),'Test Sample Data'!R24-'Choose Housekeeping Genes'!S$25,35-'Choose Housekeeping Genes'!S$25),"")</f>
        <v/>
      </c>
      <c r="S24" s="74" t="str">
        <f>IF(SUM('Test Sample Data'!S$3:S$98)&gt;10,IF(AND(ISNUMBER('Test Sample Data'!S24),'Test Sample Data'!S24&lt;35,'Test Sample Data'!S24&gt;0),'Test Sample Data'!S24-'Choose Housekeeping Genes'!T$25,35-'Choose Housekeeping Genes'!T$25),"")</f>
        <v/>
      </c>
      <c r="T24" s="74" t="str">
        <f>IF(SUM('Test Sample Data'!T$3:T$98)&gt;10,IF(AND(ISNUMBER('Test Sample Data'!T24),'Test Sample Data'!T24&lt;35,'Test Sample Data'!T24&gt;0),'Test Sample Data'!T24-'Choose Housekeeping Genes'!U$25,35-'Choose Housekeeping Genes'!U$25),"")</f>
        <v/>
      </c>
      <c r="U24" s="74" t="str">
        <f>IF(SUM('Test Sample Data'!U$3:U$98)&gt;10,IF(AND(ISNUMBER('Test Sample Data'!U24),'Test Sample Data'!U24&lt;35,'Test Sample Data'!U24&gt;0),'Test Sample Data'!U24-'Choose Housekeeping Genes'!V$25,35-'Choose Housekeeping Genes'!V$25),"")</f>
        <v/>
      </c>
      <c r="V24" s="74" t="str">
        <f>IF(SUM('Test Sample Data'!V$3:V$98)&gt;10,IF(AND(ISNUMBER('Test Sample Data'!V24),'Test Sample Data'!V24&lt;35,'Test Sample Data'!V24&gt;0),'Test Sample Data'!V24-'Choose Housekeeping Genes'!W$25,35-'Choose Housekeeping Genes'!W$25),"")</f>
        <v/>
      </c>
      <c r="W24" s="138" t="str">
        <f>'Control Sample Data'!A24</f>
        <v>EGR1</v>
      </c>
      <c r="X24" s="139" t="s">
        <v>23</v>
      </c>
      <c r="Y24" s="74" t="str">
        <f>IF(SUM('Control Sample Data'!C$3:C$98)&gt;10,IF(AND(ISNUMBER('Control Sample Data'!C24),'Control Sample Data'!C24&lt;35,'Control Sample Data'!C24&gt;0),'Control Sample Data'!C24-'Choose Housekeeping Genes'!AA$25,35-'Choose Housekeeping Genes'!AA$25),"")</f>
        <v/>
      </c>
      <c r="Z24" s="74" t="str">
        <f>IF(SUM('Control Sample Data'!D$3:D$98)&gt;10,IF(AND(ISNUMBER('Control Sample Data'!D24),'Control Sample Data'!D24&lt;35,'Control Sample Data'!D24&gt;0),'Control Sample Data'!D24-'Choose Housekeeping Genes'!AB$25,35-'Choose Housekeeping Genes'!AB$25),"")</f>
        <v/>
      </c>
      <c r="AA24" s="74" t="str">
        <f>IF(SUM('Control Sample Data'!E$3:E$98)&gt;10,IF(AND(ISNUMBER('Control Sample Data'!E24),'Control Sample Data'!E24&lt;35,'Control Sample Data'!E24&gt;0),'Control Sample Data'!E24-'Choose Housekeeping Genes'!AC$25,35-'Choose Housekeeping Genes'!AC$25),"")</f>
        <v/>
      </c>
      <c r="AB24" s="74" t="str">
        <f>IF(SUM('Control Sample Data'!F$3:F$98)&gt;10,IF(AND(ISNUMBER('Control Sample Data'!F24),'Control Sample Data'!F24&lt;35,'Control Sample Data'!F24&gt;0),'Control Sample Data'!F24-'Choose Housekeeping Genes'!AD$25,35-'Choose Housekeeping Genes'!AD$25),"")</f>
        <v/>
      </c>
      <c r="AC24" s="74" t="str">
        <f>IF(SUM('Control Sample Data'!G$3:G$98)&gt;10,IF(AND(ISNUMBER('Control Sample Data'!G24),'Control Sample Data'!G24&lt;35,'Control Sample Data'!G24&gt;0),'Control Sample Data'!G24-'Choose Housekeeping Genes'!AE$25,35-'Choose Housekeeping Genes'!AE$25),"")</f>
        <v/>
      </c>
      <c r="AD24" s="74" t="str">
        <f>IF(SUM('Control Sample Data'!H$3:H$98)&gt;10,IF(AND(ISNUMBER('Control Sample Data'!H24),'Control Sample Data'!H24&lt;35,'Control Sample Data'!H24&gt;0),'Control Sample Data'!H24-'Choose Housekeeping Genes'!AF$25,35-'Choose Housekeeping Genes'!AF$25),"")</f>
        <v/>
      </c>
      <c r="AE24" s="74" t="str">
        <f>IF(SUM('Control Sample Data'!I$3:I$98)&gt;10,IF(AND(ISNUMBER('Control Sample Data'!I24),'Control Sample Data'!I24&lt;35,'Control Sample Data'!I24&gt;0),'Control Sample Data'!I24-'Choose Housekeeping Genes'!AG$25,35-'Choose Housekeeping Genes'!AG$25),"")</f>
        <v/>
      </c>
      <c r="AF24" s="74" t="str">
        <f>IF(SUM('Control Sample Data'!J$3:J$98)&gt;10,IF(AND(ISNUMBER('Control Sample Data'!J24),'Control Sample Data'!J24&lt;35,'Control Sample Data'!J24&gt;0),'Control Sample Data'!J24-'Choose Housekeeping Genes'!AH$25,35-'Choose Housekeeping Genes'!AH$25),"")</f>
        <v/>
      </c>
      <c r="AG24" s="74" t="str">
        <f>IF(SUM('Control Sample Data'!K$3:K$98)&gt;10,IF(AND(ISNUMBER('Control Sample Data'!K24),'Control Sample Data'!K24&lt;35,'Control Sample Data'!K24&gt;0),'Control Sample Data'!K24-'Choose Housekeeping Genes'!AI$25,35-'Choose Housekeeping Genes'!AI$25),"")</f>
        <v/>
      </c>
      <c r="AH24" s="74" t="str">
        <f>IF(SUM('Control Sample Data'!L$3:L$98)&gt;10,IF(AND(ISNUMBER('Control Sample Data'!L24),'Control Sample Data'!L24&lt;35,'Control Sample Data'!L24&gt;0),'Control Sample Data'!L24-'Choose Housekeeping Genes'!AJ$25,35-'Choose Housekeeping Genes'!AJ$25),"")</f>
        <v/>
      </c>
      <c r="AI24" s="74" t="str">
        <f>IF(SUM('Control Sample Data'!M$3:M$98)&gt;10,IF(AND(ISNUMBER('Control Sample Data'!M24),'Control Sample Data'!M24&lt;35,'Control Sample Data'!M24&gt;0),'Control Sample Data'!M24-'Choose Housekeeping Genes'!AK$25,35-'Choose Housekeeping Genes'!AK$25),"")</f>
        <v/>
      </c>
      <c r="AJ24" s="74" t="str">
        <f>IF(SUM('Control Sample Data'!N$3:N$98)&gt;10,IF(AND(ISNUMBER('Control Sample Data'!N24),'Control Sample Data'!N24&lt;35,'Control Sample Data'!N24&gt;0),'Control Sample Data'!N24-'Choose Housekeeping Genes'!AL$25,35-'Choose Housekeeping Genes'!AL$25),"")</f>
        <v/>
      </c>
      <c r="AK24" s="74" t="str">
        <f>IF(SUM('Control Sample Data'!O$3:O$98)&gt;10,IF(AND(ISNUMBER('Control Sample Data'!O24),'Control Sample Data'!O24&lt;35,'Control Sample Data'!O24&gt;0),'Control Sample Data'!O24-'Choose Housekeeping Genes'!AM$25,35-'Choose Housekeeping Genes'!AM$25),"")</f>
        <v/>
      </c>
      <c r="AL24" s="74" t="str">
        <f>IF(SUM('Control Sample Data'!P$3:P$98)&gt;10,IF(AND(ISNUMBER('Control Sample Data'!P24),'Control Sample Data'!P24&lt;35,'Control Sample Data'!P24&gt;0),'Control Sample Data'!P24-'Choose Housekeeping Genes'!AN$25,35-'Choose Housekeeping Genes'!AN$25),"")</f>
        <v/>
      </c>
      <c r="AM24" s="74" t="str">
        <f>IF(SUM('Control Sample Data'!Q$3:Q$98)&gt;10,IF(AND(ISNUMBER('Control Sample Data'!Q24),'Control Sample Data'!Q24&lt;35,'Control Sample Data'!Q24&gt;0),'Control Sample Data'!Q24-'Choose Housekeeping Genes'!AO$25,35-'Choose Housekeeping Genes'!AO$25),"")</f>
        <v/>
      </c>
      <c r="AN24" s="74" t="str">
        <f>IF(SUM('Control Sample Data'!R$3:R$98)&gt;10,IF(AND(ISNUMBER('Control Sample Data'!R24),'Control Sample Data'!R24&lt;35,'Control Sample Data'!R24&gt;0),'Control Sample Data'!R24-'Choose Housekeeping Genes'!AP$25,35-'Choose Housekeeping Genes'!AP$25),"")</f>
        <v/>
      </c>
      <c r="AO24" s="74" t="str">
        <f>IF(SUM('Control Sample Data'!S$3:S$98)&gt;10,IF(AND(ISNUMBER('Control Sample Data'!S24),'Control Sample Data'!S24&lt;35,'Control Sample Data'!S24&gt;0),'Control Sample Data'!S24-'Choose Housekeeping Genes'!AQ$25,35-'Choose Housekeeping Genes'!AQ$25),"")</f>
        <v/>
      </c>
      <c r="AP24" s="74" t="str">
        <f>IF(SUM('Control Sample Data'!T$3:T$98)&gt;10,IF(AND(ISNUMBER('Control Sample Data'!T24),'Control Sample Data'!T24&lt;35,'Control Sample Data'!T24&gt;0),'Control Sample Data'!T24-'Choose Housekeeping Genes'!AR$25,35-'Choose Housekeeping Genes'!AR$25),"")</f>
        <v/>
      </c>
      <c r="AQ24" s="74" t="str">
        <f>IF(SUM('Control Sample Data'!U$3:U$98)&gt;10,IF(AND(ISNUMBER('Control Sample Data'!U24),'Control Sample Data'!U24&lt;35,'Control Sample Data'!U24&gt;0),'Control Sample Data'!U24-'Choose Housekeeping Genes'!AS$25,35-'Choose Housekeeping Genes'!AS$25),"")</f>
        <v/>
      </c>
      <c r="AR24" s="74" t="str">
        <f>IF(SUM('Control Sample Data'!V$3:V$98)&gt;10,IF(AND(ISNUMBER('Control Sample Data'!V24),'Control Sample Data'!V24&lt;35,'Control Sample Data'!V24&gt;0),'Control Sample Data'!V24-'Choose Housekeeping Genes'!AT$25,35-'Choose Housekeeping Genes'!AT$25),"")</f>
        <v/>
      </c>
      <c r="AS24" s="29" t="str">
        <f>'Control Sample Data'!A24</f>
        <v>EGR1</v>
      </c>
      <c r="AT24" s="28" t="s">
        <v>23</v>
      </c>
      <c r="AU24" s="74" t="str">
        <f ca="1">IF(ISNUMBER(C24-'Choose Housekeeping Genes'!D$15),C24-'Choose Housekeeping Genes'!D$15,"")</f>
        <v/>
      </c>
      <c r="AV24" s="74" t="str">
        <f ca="1">IF(ISNUMBER(D24-'Choose Housekeeping Genes'!E$15),D24-'Choose Housekeeping Genes'!E$15,"")</f>
        <v/>
      </c>
      <c r="AW24" s="74" t="str">
        <f ca="1">IF(ISNUMBER(E24-'Choose Housekeeping Genes'!F$15),E24-'Choose Housekeeping Genes'!F$15,"")</f>
        <v/>
      </c>
      <c r="AX24" s="74" t="str">
        <f ca="1">IF(ISNUMBER(F24-'Choose Housekeeping Genes'!G$15),F24-'Choose Housekeeping Genes'!G$15,"")</f>
        <v/>
      </c>
      <c r="AY24" s="74" t="str">
        <f ca="1">IF(ISNUMBER(G24-'Choose Housekeeping Genes'!H$15),G24-'Choose Housekeeping Genes'!H$15,"")</f>
        <v/>
      </c>
      <c r="AZ24" s="74" t="str">
        <f ca="1">IF(ISNUMBER(H24-'Choose Housekeeping Genes'!I$15),H24-'Choose Housekeeping Genes'!I$15,"")</f>
        <v/>
      </c>
      <c r="BA24" s="74" t="str">
        <f ca="1">IF(ISNUMBER(I24-'Choose Housekeeping Genes'!J$15),I24-'Choose Housekeeping Genes'!J$15,"")</f>
        <v/>
      </c>
      <c r="BB24" s="74" t="str">
        <f ca="1">IF(ISNUMBER(J24-'Choose Housekeeping Genes'!K$15),J24-'Choose Housekeeping Genes'!K$15,"")</f>
        <v/>
      </c>
      <c r="BC24" s="74" t="str">
        <f ca="1">IF(ISNUMBER(K24-'Choose Housekeeping Genes'!L$15),K24-'Choose Housekeeping Genes'!L$15,"")</f>
        <v/>
      </c>
      <c r="BD24" s="74" t="str">
        <f ca="1">IF(ISNUMBER(L24-'Choose Housekeeping Genes'!M$15),L24-'Choose Housekeeping Genes'!M$15,"")</f>
        <v/>
      </c>
      <c r="BE24" s="74" t="str">
        <f ca="1">IF(ISNUMBER(M24-'Choose Housekeeping Genes'!N$15),M24-'Choose Housekeeping Genes'!N$15,"")</f>
        <v/>
      </c>
      <c r="BF24" s="74" t="str">
        <f ca="1">IF(ISNUMBER(N24-'Choose Housekeeping Genes'!O$15),N24-'Choose Housekeeping Genes'!O$15,"")</f>
        <v/>
      </c>
      <c r="BG24" s="74" t="str">
        <f ca="1">IF(ISNUMBER(O24-'Choose Housekeeping Genes'!P$15),O24-'Choose Housekeeping Genes'!P$15,"")</f>
        <v/>
      </c>
      <c r="BH24" s="74" t="str">
        <f ca="1">IF(ISNUMBER(P24-'Choose Housekeeping Genes'!Q$15),P24-'Choose Housekeeping Genes'!Q$15,"")</f>
        <v/>
      </c>
      <c r="BI24" s="74" t="str">
        <f ca="1">IF(ISNUMBER(Q24-'Choose Housekeeping Genes'!R$15),Q24-'Choose Housekeeping Genes'!R$15,"")</f>
        <v/>
      </c>
      <c r="BJ24" s="74" t="str">
        <f ca="1">IF(ISNUMBER(R24-'Choose Housekeeping Genes'!S$15),R24-'Choose Housekeeping Genes'!S$15,"")</f>
        <v/>
      </c>
      <c r="BK24" s="74" t="str">
        <f ca="1">IF(ISNUMBER(S24-'Choose Housekeeping Genes'!T$15),S24-'Choose Housekeeping Genes'!T$15,"")</f>
        <v/>
      </c>
      <c r="BL24" s="74" t="str">
        <f ca="1">IF(ISNUMBER(T24-'Choose Housekeeping Genes'!U$15),T24-'Choose Housekeeping Genes'!U$15,"")</f>
        <v/>
      </c>
      <c r="BM24" s="74" t="str">
        <f ca="1">IF(ISNUMBER(U24-'Choose Housekeeping Genes'!V$15),U24-'Choose Housekeeping Genes'!V$15,"")</f>
        <v/>
      </c>
      <c r="BN24" s="74" t="str">
        <f ca="1">IF(ISNUMBER(V24-'Choose Housekeeping Genes'!W$15),V24-'Choose Housekeeping Genes'!W$15,"")</f>
        <v/>
      </c>
      <c r="BO24" s="140" t="str">
        <f t="shared" si="0"/>
        <v>EGR1</v>
      </c>
      <c r="BP24" s="139" t="s">
        <v>23</v>
      </c>
      <c r="BQ24" s="74" t="str">
        <f ca="1">IF(ISNUMBER(Y24-'Choose Housekeeping Genes'!AA$15),Y24-'Choose Housekeeping Genes'!AA$15,"")</f>
        <v/>
      </c>
      <c r="BR24" s="74" t="str">
        <f ca="1">IF(ISNUMBER(Z24-'Choose Housekeeping Genes'!AB$15),Z24-'Choose Housekeeping Genes'!AB$15,"")</f>
        <v/>
      </c>
      <c r="BS24" s="74" t="str">
        <f ca="1">IF(ISNUMBER(AA24-'Choose Housekeeping Genes'!AC$15),AA24-'Choose Housekeeping Genes'!AC$15,"")</f>
        <v/>
      </c>
      <c r="BT24" s="74" t="str">
        <f ca="1">IF(ISNUMBER(AB24-'Choose Housekeeping Genes'!AD$15),AB24-'Choose Housekeeping Genes'!AD$15,"")</f>
        <v/>
      </c>
      <c r="BU24" s="74" t="str">
        <f ca="1">IF(ISNUMBER(AC24-'Choose Housekeeping Genes'!AE$15),AC24-'Choose Housekeeping Genes'!AE$15,"")</f>
        <v/>
      </c>
      <c r="BV24" s="74" t="str">
        <f ca="1">IF(ISNUMBER(AD24-'Choose Housekeeping Genes'!AF$15),AD24-'Choose Housekeeping Genes'!AF$15,"")</f>
        <v/>
      </c>
      <c r="BW24" s="74" t="str">
        <f ca="1">IF(ISNUMBER(AE24-'Choose Housekeeping Genes'!AG$15),AE24-'Choose Housekeeping Genes'!AG$15,"")</f>
        <v/>
      </c>
      <c r="BX24" s="74" t="str">
        <f ca="1">IF(ISNUMBER(AF24-'Choose Housekeeping Genes'!AH$15),AF24-'Choose Housekeeping Genes'!AH$15,"")</f>
        <v/>
      </c>
      <c r="BY24" s="74" t="str">
        <f ca="1">IF(ISNUMBER(AG24-'Choose Housekeeping Genes'!AI$15),AG24-'Choose Housekeeping Genes'!AI$15,"")</f>
        <v/>
      </c>
      <c r="BZ24" s="74" t="str">
        <f ca="1">IF(ISNUMBER(AH24-'Choose Housekeeping Genes'!AJ$15),AH24-'Choose Housekeeping Genes'!AJ$15,"")</f>
        <v/>
      </c>
      <c r="CA24" s="74" t="str">
        <f ca="1">IF(ISNUMBER(AI24-'Choose Housekeeping Genes'!AK$15),AI24-'Choose Housekeeping Genes'!AK$15,"")</f>
        <v/>
      </c>
      <c r="CB24" s="74" t="str">
        <f ca="1">IF(ISNUMBER(AJ24-'Choose Housekeeping Genes'!AL$15),AJ24-'Choose Housekeeping Genes'!AL$15,"")</f>
        <v/>
      </c>
      <c r="CC24" s="74" t="str">
        <f ca="1">IF(ISNUMBER(AK24-'Choose Housekeeping Genes'!AM$15),AK24-'Choose Housekeeping Genes'!AM$15,"")</f>
        <v/>
      </c>
      <c r="CD24" s="74" t="str">
        <f ca="1">IF(ISNUMBER(AL24-'Choose Housekeeping Genes'!AN$15),AL24-'Choose Housekeeping Genes'!AN$15,"")</f>
        <v/>
      </c>
      <c r="CE24" s="74" t="str">
        <f ca="1">IF(ISNUMBER(AM24-'Choose Housekeeping Genes'!AO$15),AM24-'Choose Housekeeping Genes'!AO$15,"")</f>
        <v/>
      </c>
      <c r="CF24" s="74" t="str">
        <f ca="1">IF(ISNUMBER(AN24-'Choose Housekeeping Genes'!AP$15),AN24-'Choose Housekeeping Genes'!AP$15,"")</f>
        <v/>
      </c>
      <c r="CG24" s="74" t="str">
        <f ca="1">IF(ISNUMBER(AO24-'Choose Housekeeping Genes'!AQ$15),AO24-'Choose Housekeeping Genes'!AQ$15,"")</f>
        <v/>
      </c>
      <c r="CH24" s="74" t="str">
        <f ca="1">IF(ISNUMBER(AP24-'Choose Housekeeping Genes'!AR$15),AP24-'Choose Housekeeping Genes'!AR$15,"")</f>
        <v/>
      </c>
      <c r="CI24" s="74" t="str">
        <f ca="1">IF(ISNUMBER(AQ24-'Choose Housekeeping Genes'!AS$15),AQ24-'Choose Housekeeping Genes'!AS$15,"")</f>
        <v/>
      </c>
      <c r="CJ24" s="74" t="str">
        <f ca="1">IF(ISNUMBER(AR24-'Choose Housekeeping Genes'!AT$15),AR24-'Choose Housekeeping Genes'!AT$15,"")</f>
        <v/>
      </c>
      <c r="CK24" s="22" t="e">
        <f t="shared" ca="1" si="1"/>
        <v>#DIV/0!</v>
      </c>
      <c r="CL24" s="111" t="e">
        <f t="shared" ca="1" si="2"/>
        <v>#DIV/0!</v>
      </c>
    </row>
    <row r="25" spans="1:102" ht="13.5" customHeight="1" x14ac:dyDescent="0.2">
      <c r="A25" s="27" t="str">
        <f>'Test Sample Data'!A25</f>
        <v>HSD17B10</v>
      </c>
      <c r="B25" s="28" t="s">
        <v>24</v>
      </c>
      <c r="C25" s="74" t="str">
        <f>IF(SUM('Test Sample Data'!C$3:C$98)&gt;10,IF(AND(ISNUMBER('Test Sample Data'!C25),'Test Sample Data'!C25&lt;35,'Test Sample Data'!C25&gt;0),'Test Sample Data'!C25-'Choose Housekeeping Genes'!D$25,35-'Choose Housekeeping Genes'!D$25),"")</f>
        <v/>
      </c>
      <c r="D25" s="74" t="str">
        <f>IF(SUM('Test Sample Data'!D$3:D$98)&gt;10,IF(AND(ISNUMBER('Test Sample Data'!D25),'Test Sample Data'!D25&lt;35,'Test Sample Data'!D25&gt;0),'Test Sample Data'!D25-'Choose Housekeeping Genes'!E$25,35-'Choose Housekeeping Genes'!E$25),"")</f>
        <v/>
      </c>
      <c r="E25" s="74" t="str">
        <f>IF(SUM('Test Sample Data'!E$3:E$98)&gt;10,IF(AND(ISNUMBER('Test Sample Data'!E25),'Test Sample Data'!E25&lt;35,'Test Sample Data'!E25&gt;0),'Test Sample Data'!E25-'Choose Housekeeping Genes'!F$25,35-'Choose Housekeeping Genes'!F$25),"")</f>
        <v/>
      </c>
      <c r="F25" s="74" t="str">
        <f>IF(SUM('Test Sample Data'!F$3:F$98)&gt;10,IF(AND(ISNUMBER('Test Sample Data'!F25),'Test Sample Data'!F25&lt;35,'Test Sample Data'!F25&gt;0),'Test Sample Data'!F25-'Choose Housekeeping Genes'!G$25,35-'Choose Housekeeping Genes'!G$25),"")</f>
        <v/>
      </c>
      <c r="G25" s="74" t="str">
        <f>IF(SUM('Test Sample Data'!G$3:G$98)&gt;10,IF(AND(ISNUMBER('Test Sample Data'!G25),'Test Sample Data'!G25&lt;35,'Test Sample Data'!G25&gt;0),'Test Sample Data'!G25-'Choose Housekeeping Genes'!H$25,35-'Choose Housekeeping Genes'!H$25),"")</f>
        <v/>
      </c>
      <c r="H25" s="74" t="str">
        <f>IF(SUM('Test Sample Data'!H$3:H$98)&gt;10,IF(AND(ISNUMBER('Test Sample Data'!H25),'Test Sample Data'!H25&lt;35,'Test Sample Data'!H25&gt;0),'Test Sample Data'!H25-'Choose Housekeeping Genes'!I$25,35-'Choose Housekeeping Genes'!I$25),"")</f>
        <v/>
      </c>
      <c r="I25" s="74" t="str">
        <f>IF(SUM('Test Sample Data'!I$3:I$98)&gt;10,IF(AND(ISNUMBER('Test Sample Data'!I25),'Test Sample Data'!I25&lt;35,'Test Sample Data'!I25&gt;0),'Test Sample Data'!I25-'Choose Housekeeping Genes'!J$25,35-'Choose Housekeeping Genes'!J$25),"")</f>
        <v/>
      </c>
      <c r="J25" s="74" t="str">
        <f>IF(SUM('Test Sample Data'!J$3:J$98)&gt;10,IF(AND(ISNUMBER('Test Sample Data'!J25),'Test Sample Data'!J25&lt;35,'Test Sample Data'!J25&gt;0),'Test Sample Data'!J25-'Choose Housekeeping Genes'!K$25,35-'Choose Housekeeping Genes'!K$25),"")</f>
        <v/>
      </c>
      <c r="K25" s="74" t="str">
        <f>IF(SUM('Test Sample Data'!K$3:K$98)&gt;10,IF(AND(ISNUMBER('Test Sample Data'!K25),'Test Sample Data'!K25&lt;35,'Test Sample Data'!K25&gt;0),'Test Sample Data'!K25-'Choose Housekeeping Genes'!L$25,35-'Choose Housekeeping Genes'!L$25),"")</f>
        <v/>
      </c>
      <c r="L25" s="74" t="str">
        <f>IF(SUM('Test Sample Data'!L$3:L$98)&gt;10,IF(AND(ISNUMBER('Test Sample Data'!L25),'Test Sample Data'!L25&lt;35,'Test Sample Data'!L25&gt;0),'Test Sample Data'!L25-'Choose Housekeeping Genes'!M$25,35-'Choose Housekeeping Genes'!M$25),"")</f>
        <v/>
      </c>
      <c r="M25" s="74" t="str">
        <f>IF(SUM('Test Sample Data'!M$3:M$98)&gt;10,IF(AND(ISNUMBER('Test Sample Data'!M25),'Test Sample Data'!M25&lt;35,'Test Sample Data'!M25&gt;0),'Test Sample Data'!M25-'Choose Housekeeping Genes'!N$25,35-'Choose Housekeeping Genes'!N$25),"")</f>
        <v/>
      </c>
      <c r="N25" s="74" t="str">
        <f>IF(SUM('Test Sample Data'!N$3:N$98)&gt;10,IF(AND(ISNUMBER('Test Sample Data'!N25),'Test Sample Data'!N25&lt;35,'Test Sample Data'!N25&gt;0),'Test Sample Data'!N25-'Choose Housekeeping Genes'!O$25,35-'Choose Housekeeping Genes'!O$25),"")</f>
        <v/>
      </c>
      <c r="O25" s="74" t="str">
        <f>IF(SUM('Test Sample Data'!O$3:O$98)&gt;10,IF(AND(ISNUMBER('Test Sample Data'!O25),'Test Sample Data'!O25&lt;35,'Test Sample Data'!O25&gt;0),'Test Sample Data'!O25-'Choose Housekeeping Genes'!P$25,35-'Choose Housekeeping Genes'!P$25),"")</f>
        <v/>
      </c>
      <c r="P25" s="74" t="str">
        <f>IF(SUM('Test Sample Data'!P$3:P$98)&gt;10,IF(AND(ISNUMBER('Test Sample Data'!P25),'Test Sample Data'!P25&lt;35,'Test Sample Data'!P25&gt;0),'Test Sample Data'!P25-'Choose Housekeeping Genes'!Q$25,35-'Choose Housekeeping Genes'!Q$25),"")</f>
        <v/>
      </c>
      <c r="Q25" s="74" t="str">
        <f>IF(SUM('Test Sample Data'!Q$3:Q$98)&gt;10,IF(AND(ISNUMBER('Test Sample Data'!Q25),'Test Sample Data'!Q25&lt;35,'Test Sample Data'!Q25&gt;0),'Test Sample Data'!Q25-'Choose Housekeeping Genes'!R$25,35-'Choose Housekeeping Genes'!R$25),"")</f>
        <v/>
      </c>
      <c r="R25" s="74" t="str">
        <f>IF(SUM('Test Sample Data'!R$3:R$98)&gt;10,IF(AND(ISNUMBER('Test Sample Data'!R25),'Test Sample Data'!R25&lt;35,'Test Sample Data'!R25&gt;0),'Test Sample Data'!R25-'Choose Housekeeping Genes'!S$25,35-'Choose Housekeeping Genes'!S$25),"")</f>
        <v/>
      </c>
      <c r="S25" s="74" t="str">
        <f>IF(SUM('Test Sample Data'!S$3:S$98)&gt;10,IF(AND(ISNUMBER('Test Sample Data'!S25),'Test Sample Data'!S25&lt;35,'Test Sample Data'!S25&gt;0),'Test Sample Data'!S25-'Choose Housekeeping Genes'!T$25,35-'Choose Housekeeping Genes'!T$25),"")</f>
        <v/>
      </c>
      <c r="T25" s="74" t="str">
        <f>IF(SUM('Test Sample Data'!T$3:T$98)&gt;10,IF(AND(ISNUMBER('Test Sample Data'!T25),'Test Sample Data'!T25&lt;35,'Test Sample Data'!T25&gt;0),'Test Sample Data'!T25-'Choose Housekeeping Genes'!U$25,35-'Choose Housekeeping Genes'!U$25),"")</f>
        <v/>
      </c>
      <c r="U25" s="74" t="str">
        <f>IF(SUM('Test Sample Data'!U$3:U$98)&gt;10,IF(AND(ISNUMBER('Test Sample Data'!U25),'Test Sample Data'!U25&lt;35,'Test Sample Data'!U25&gt;0),'Test Sample Data'!U25-'Choose Housekeeping Genes'!V$25,35-'Choose Housekeeping Genes'!V$25),"")</f>
        <v/>
      </c>
      <c r="V25" s="74" t="str">
        <f>IF(SUM('Test Sample Data'!V$3:V$98)&gt;10,IF(AND(ISNUMBER('Test Sample Data'!V25),'Test Sample Data'!V25&lt;35,'Test Sample Data'!V25&gt;0),'Test Sample Data'!V25-'Choose Housekeeping Genes'!W$25,35-'Choose Housekeeping Genes'!W$25),"")</f>
        <v/>
      </c>
      <c r="W25" s="138" t="str">
        <f>'Control Sample Data'!A25</f>
        <v>HSD17B10</v>
      </c>
      <c r="X25" s="139" t="s">
        <v>24</v>
      </c>
      <c r="Y25" s="74" t="str">
        <f>IF(SUM('Control Sample Data'!C$3:C$98)&gt;10,IF(AND(ISNUMBER('Control Sample Data'!C25),'Control Sample Data'!C25&lt;35,'Control Sample Data'!C25&gt;0),'Control Sample Data'!C25-'Choose Housekeeping Genes'!AA$25,35-'Choose Housekeeping Genes'!AA$25),"")</f>
        <v/>
      </c>
      <c r="Z25" s="74" t="str">
        <f>IF(SUM('Control Sample Data'!D$3:D$98)&gt;10,IF(AND(ISNUMBER('Control Sample Data'!D25),'Control Sample Data'!D25&lt;35,'Control Sample Data'!D25&gt;0),'Control Sample Data'!D25-'Choose Housekeeping Genes'!AB$25,35-'Choose Housekeeping Genes'!AB$25),"")</f>
        <v/>
      </c>
      <c r="AA25" s="74" t="str">
        <f>IF(SUM('Control Sample Data'!E$3:E$98)&gt;10,IF(AND(ISNUMBER('Control Sample Data'!E25),'Control Sample Data'!E25&lt;35,'Control Sample Data'!E25&gt;0),'Control Sample Data'!E25-'Choose Housekeeping Genes'!AC$25,35-'Choose Housekeeping Genes'!AC$25),"")</f>
        <v/>
      </c>
      <c r="AB25" s="74" t="str">
        <f>IF(SUM('Control Sample Data'!F$3:F$98)&gt;10,IF(AND(ISNUMBER('Control Sample Data'!F25),'Control Sample Data'!F25&lt;35,'Control Sample Data'!F25&gt;0),'Control Sample Data'!F25-'Choose Housekeeping Genes'!AD$25,35-'Choose Housekeeping Genes'!AD$25),"")</f>
        <v/>
      </c>
      <c r="AC25" s="74" t="str">
        <f>IF(SUM('Control Sample Data'!G$3:G$98)&gt;10,IF(AND(ISNUMBER('Control Sample Data'!G25),'Control Sample Data'!G25&lt;35,'Control Sample Data'!G25&gt;0),'Control Sample Data'!G25-'Choose Housekeeping Genes'!AE$25,35-'Choose Housekeeping Genes'!AE$25),"")</f>
        <v/>
      </c>
      <c r="AD25" s="74" t="str">
        <f>IF(SUM('Control Sample Data'!H$3:H$98)&gt;10,IF(AND(ISNUMBER('Control Sample Data'!H25),'Control Sample Data'!H25&lt;35,'Control Sample Data'!H25&gt;0),'Control Sample Data'!H25-'Choose Housekeeping Genes'!AF$25,35-'Choose Housekeeping Genes'!AF$25),"")</f>
        <v/>
      </c>
      <c r="AE25" s="74" t="str">
        <f>IF(SUM('Control Sample Data'!I$3:I$98)&gt;10,IF(AND(ISNUMBER('Control Sample Data'!I25),'Control Sample Data'!I25&lt;35,'Control Sample Data'!I25&gt;0),'Control Sample Data'!I25-'Choose Housekeeping Genes'!AG$25,35-'Choose Housekeeping Genes'!AG$25),"")</f>
        <v/>
      </c>
      <c r="AF25" s="74" t="str">
        <f>IF(SUM('Control Sample Data'!J$3:J$98)&gt;10,IF(AND(ISNUMBER('Control Sample Data'!J25),'Control Sample Data'!J25&lt;35,'Control Sample Data'!J25&gt;0),'Control Sample Data'!J25-'Choose Housekeeping Genes'!AH$25,35-'Choose Housekeeping Genes'!AH$25),"")</f>
        <v/>
      </c>
      <c r="AG25" s="74" t="str">
        <f>IF(SUM('Control Sample Data'!K$3:K$98)&gt;10,IF(AND(ISNUMBER('Control Sample Data'!K25),'Control Sample Data'!K25&lt;35,'Control Sample Data'!K25&gt;0),'Control Sample Data'!K25-'Choose Housekeeping Genes'!AI$25,35-'Choose Housekeeping Genes'!AI$25),"")</f>
        <v/>
      </c>
      <c r="AH25" s="74" t="str">
        <f>IF(SUM('Control Sample Data'!L$3:L$98)&gt;10,IF(AND(ISNUMBER('Control Sample Data'!L25),'Control Sample Data'!L25&lt;35,'Control Sample Data'!L25&gt;0),'Control Sample Data'!L25-'Choose Housekeeping Genes'!AJ$25,35-'Choose Housekeeping Genes'!AJ$25),"")</f>
        <v/>
      </c>
      <c r="AI25" s="74" t="str">
        <f>IF(SUM('Control Sample Data'!M$3:M$98)&gt;10,IF(AND(ISNUMBER('Control Sample Data'!M25),'Control Sample Data'!M25&lt;35,'Control Sample Data'!M25&gt;0),'Control Sample Data'!M25-'Choose Housekeeping Genes'!AK$25,35-'Choose Housekeeping Genes'!AK$25),"")</f>
        <v/>
      </c>
      <c r="AJ25" s="74" t="str">
        <f>IF(SUM('Control Sample Data'!N$3:N$98)&gt;10,IF(AND(ISNUMBER('Control Sample Data'!N25),'Control Sample Data'!N25&lt;35,'Control Sample Data'!N25&gt;0),'Control Sample Data'!N25-'Choose Housekeeping Genes'!AL$25,35-'Choose Housekeeping Genes'!AL$25),"")</f>
        <v/>
      </c>
      <c r="AK25" s="74" t="str">
        <f>IF(SUM('Control Sample Data'!O$3:O$98)&gt;10,IF(AND(ISNUMBER('Control Sample Data'!O25),'Control Sample Data'!O25&lt;35,'Control Sample Data'!O25&gt;0),'Control Sample Data'!O25-'Choose Housekeeping Genes'!AM$25,35-'Choose Housekeeping Genes'!AM$25),"")</f>
        <v/>
      </c>
      <c r="AL25" s="74" t="str">
        <f>IF(SUM('Control Sample Data'!P$3:P$98)&gt;10,IF(AND(ISNUMBER('Control Sample Data'!P25),'Control Sample Data'!P25&lt;35,'Control Sample Data'!P25&gt;0),'Control Sample Data'!P25-'Choose Housekeeping Genes'!AN$25,35-'Choose Housekeeping Genes'!AN$25),"")</f>
        <v/>
      </c>
      <c r="AM25" s="74" t="str">
        <f>IF(SUM('Control Sample Data'!Q$3:Q$98)&gt;10,IF(AND(ISNUMBER('Control Sample Data'!Q25),'Control Sample Data'!Q25&lt;35,'Control Sample Data'!Q25&gt;0),'Control Sample Data'!Q25-'Choose Housekeeping Genes'!AO$25,35-'Choose Housekeeping Genes'!AO$25),"")</f>
        <v/>
      </c>
      <c r="AN25" s="74" t="str">
        <f>IF(SUM('Control Sample Data'!R$3:R$98)&gt;10,IF(AND(ISNUMBER('Control Sample Data'!R25),'Control Sample Data'!R25&lt;35,'Control Sample Data'!R25&gt;0),'Control Sample Data'!R25-'Choose Housekeeping Genes'!AP$25,35-'Choose Housekeeping Genes'!AP$25),"")</f>
        <v/>
      </c>
      <c r="AO25" s="74" t="str">
        <f>IF(SUM('Control Sample Data'!S$3:S$98)&gt;10,IF(AND(ISNUMBER('Control Sample Data'!S25),'Control Sample Data'!S25&lt;35,'Control Sample Data'!S25&gt;0),'Control Sample Data'!S25-'Choose Housekeeping Genes'!AQ$25,35-'Choose Housekeeping Genes'!AQ$25),"")</f>
        <v/>
      </c>
      <c r="AP25" s="74" t="str">
        <f>IF(SUM('Control Sample Data'!T$3:T$98)&gt;10,IF(AND(ISNUMBER('Control Sample Data'!T25),'Control Sample Data'!T25&lt;35,'Control Sample Data'!T25&gt;0),'Control Sample Data'!T25-'Choose Housekeeping Genes'!AR$25,35-'Choose Housekeeping Genes'!AR$25),"")</f>
        <v/>
      </c>
      <c r="AQ25" s="74" t="str">
        <f>IF(SUM('Control Sample Data'!U$3:U$98)&gt;10,IF(AND(ISNUMBER('Control Sample Data'!U25),'Control Sample Data'!U25&lt;35,'Control Sample Data'!U25&gt;0),'Control Sample Data'!U25-'Choose Housekeeping Genes'!AS$25,35-'Choose Housekeeping Genes'!AS$25),"")</f>
        <v/>
      </c>
      <c r="AR25" s="74" t="str">
        <f>IF(SUM('Control Sample Data'!V$3:V$98)&gt;10,IF(AND(ISNUMBER('Control Sample Data'!V25),'Control Sample Data'!V25&lt;35,'Control Sample Data'!V25&gt;0),'Control Sample Data'!V25-'Choose Housekeeping Genes'!AT$25,35-'Choose Housekeeping Genes'!AT$25),"")</f>
        <v/>
      </c>
      <c r="AS25" s="29" t="str">
        <f>'Control Sample Data'!A25</f>
        <v>HSD17B10</v>
      </c>
      <c r="AT25" s="28" t="s">
        <v>24</v>
      </c>
      <c r="AU25" s="74" t="str">
        <f ca="1">IF(ISNUMBER(C25-'Choose Housekeeping Genes'!D$15),C25-'Choose Housekeeping Genes'!D$15,"")</f>
        <v/>
      </c>
      <c r="AV25" s="74" t="str">
        <f ca="1">IF(ISNUMBER(D25-'Choose Housekeeping Genes'!E$15),D25-'Choose Housekeeping Genes'!E$15,"")</f>
        <v/>
      </c>
      <c r="AW25" s="74" t="str">
        <f ca="1">IF(ISNUMBER(E25-'Choose Housekeeping Genes'!F$15),E25-'Choose Housekeeping Genes'!F$15,"")</f>
        <v/>
      </c>
      <c r="AX25" s="74" t="str">
        <f ca="1">IF(ISNUMBER(F25-'Choose Housekeeping Genes'!G$15),F25-'Choose Housekeeping Genes'!G$15,"")</f>
        <v/>
      </c>
      <c r="AY25" s="74" t="str">
        <f ca="1">IF(ISNUMBER(G25-'Choose Housekeeping Genes'!H$15),G25-'Choose Housekeeping Genes'!H$15,"")</f>
        <v/>
      </c>
      <c r="AZ25" s="74" t="str">
        <f ca="1">IF(ISNUMBER(H25-'Choose Housekeeping Genes'!I$15),H25-'Choose Housekeeping Genes'!I$15,"")</f>
        <v/>
      </c>
      <c r="BA25" s="74" t="str">
        <f ca="1">IF(ISNUMBER(I25-'Choose Housekeeping Genes'!J$15),I25-'Choose Housekeeping Genes'!J$15,"")</f>
        <v/>
      </c>
      <c r="BB25" s="74" t="str">
        <f ca="1">IF(ISNUMBER(J25-'Choose Housekeeping Genes'!K$15),J25-'Choose Housekeeping Genes'!K$15,"")</f>
        <v/>
      </c>
      <c r="BC25" s="74" t="str">
        <f ca="1">IF(ISNUMBER(K25-'Choose Housekeeping Genes'!L$15),K25-'Choose Housekeeping Genes'!L$15,"")</f>
        <v/>
      </c>
      <c r="BD25" s="74" t="str">
        <f ca="1">IF(ISNUMBER(L25-'Choose Housekeeping Genes'!M$15),L25-'Choose Housekeeping Genes'!M$15,"")</f>
        <v/>
      </c>
      <c r="BE25" s="74" t="str">
        <f ca="1">IF(ISNUMBER(M25-'Choose Housekeeping Genes'!N$15),M25-'Choose Housekeeping Genes'!N$15,"")</f>
        <v/>
      </c>
      <c r="BF25" s="74" t="str">
        <f ca="1">IF(ISNUMBER(N25-'Choose Housekeeping Genes'!O$15),N25-'Choose Housekeeping Genes'!O$15,"")</f>
        <v/>
      </c>
      <c r="BG25" s="74" t="str">
        <f ca="1">IF(ISNUMBER(O25-'Choose Housekeeping Genes'!P$15),O25-'Choose Housekeeping Genes'!P$15,"")</f>
        <v/>
      </c>
      <c r="BH25" s="74" t="str">
        <f ca="1">IF(ISNUMBER(P25-'Choose Housekeeping Genes'!Q$15),P25-'Choose Housekeeping Genes'!Q$15,"")</f>
        <v/>
      </c>
      <c r="BI25" s="74" t="str">
        <f ca="1">IF(ISNUMBER(Q25-'Choose Housekeeping Genes'!R$15),Q25-'Choose Housekeeping Genes'!R$15,"")</f>
        <v/>
      </c>
      <c r="BJ25" s="74" t="str">
        <f ca="1">IF(ISNUMBER(R25-'Choose Housekeeping Genes'!S$15),R25-'Choose Housekeeping Genes'!S$15,"")</f>
        <v/>
      </c>
      <c r="BK25" s="74" t="str">
        <f ca="1">IF(ISNUMBER(S25-'Choose Housekeeping Genes'!T$15),S25-'Choose Housekeeping Genes'!T$15,"")</f>
        <v/>
      </c>
      <c r="BL25" s="74" t="str">
        <f ca="1">IF(ISNUMBER(T25-'Choose Housekeeping Genes'!U$15),T25-'Choose Housekeeping Genes'!U$15,"")</f>
        <v/>
      </c>
      <c r="BM25" s="74" t="str">
        <f ca="1">IF(ISNUMBER(U25-'Choose Housekeeping Genes'!V$15),U25-'Choose Housekeeping Genes'!V$15,"")</f>
        <v/>
      </c>
      <c r="BN25" s="74" t="str">
        <f ca="1">IF(ISNUMBER(V25-'Choose Housekeeping Genes'!W$15),V25-'Choose Housekeeping Genes'!W$15,"")</f>
        <v/>
      </c>
      <c r="BO25" s="141" t="str">
        <f t="shared" si="0"/>
        <v>HSD17B10</v>
      </c>
      <c r="BP25" s="139" t="s">
        <v>24</v>
      </c>
      <c r="BQ25" s="74" t="str">
        <f ca="1">IF(ISNUMBER(Y25-'Choose Housekeeping Genes'!AA$15),Y25-'Choose Housekeeping Genes'!AA$15,"")</f>
        <v/>
      </c>
      <c r="BR25" s="74" t="str">
        <f ca="1">IF(ISNUMBER(Z25-'Choose Housekeeping Genes'!AB$15),Z25-'Choose Housekeeping Genes'!AB$15,"")</f>
        <v/>
      </c>
      <c r="BS25" s="74" t="str">
        <f ca="1">IF(ISNUMBER(AA25-'Choose Housekeeping Genes'!AC$15),AA25-'Choose Housekeeping Genes'!AC$15,"")</f>
        <v/>
      </c>
      <c r="BT25" s="74" t="str">
        <f ca="1">IF(ISNUMBER(AB25-'Choose Housekeeping Genes'!AD$15),AB25-'Choose Housekeeping Genes'!AD$15,"")</f>
        <v/>
      </c>
      <c r="BU25" s="74" t="str">
        <f ca="1">IF(ISNUMBER(AC25-'Choose Housekeeping Genes'!AE$15),AC25-'Choose Housekeeping Genes'!AE$15,"")</f>
        <v/>
      </c>
      <c r="BV25" s="74" t="str">
        <f ca="1">IF(ISNUMBER(AD25-'Choose Housekeeping Genes'!AF$15),AD25-'Choose Housekeeping Genes'!AF$15,"")</f>
        <v/>
      </c>
      <c r="BW25" s="74" t="str">
        <f ca="1">IF(ISNUMBER(AE25-'Choose Housekeeping Genes'!AG$15),AE25-'Choose Housekeeping Genes'!AG$15,"")</f>
        <v/>
      </c>
      <c r="BX25" s="74" t="str">
        <f ca="1">IF(ISNUMBER(AF25-'Choose Housekeeping Genes'!AH$15),AF25-'Choose Housekeeping Genes'!AH$15,"")</f>
        <v/>
      </c>
      <c r="BY25" s="74" t="str">
        <f ca="1">IF(ISNUMBER(AG25-'Choose Housekeeping Genes'!AI$15),AG25-'Choose Housekeeping Genes'!AI$15,"")</f>
        <v/>
      </c>
      <c r="BZ25" s="74" t="str">
        <f ca="1">IF(ISNUMBER(AH25-'Choose Housekeeping Genes'!AJ$15),AH25-'Choose Housekeeping Genes'!AJ$15,"")</f>
        <v/>
      </c>
      <c r="CA25" s="74" t="str">
        <f ca="1">IF(ISNUMBER(AI25-'Choose Housekeeping Genes'!AK$15),AI25-'Choose Housekeeping Genes'!AK$15,"")</f>
        <v/>
      </c>
      <c r="CB25" s="74" t="str">
        <f ca="1">IF(ISNUMBER(AJ25-'Choose Housekeeping Genes'!AL$15),AJ25-'Choose Housekeeping Genes'!AL$15,"")</f>
        <v/>
      </c>
      <c r="CC25" s="74" t="str">
        <f ca="1">IF(ISNUMBER(AK25-'Choose Housekeeping Genes'!AM$15),AK25-'Choose Housekeeping Genes'!AM$15,"")</f>
        <v/>
      </c>
      <c r="CD25" s="74" t="str">
        <f ca="1">IF(ISNUMBER(AL25-'Choose Housekeeping Genes'!AN$15),AL25-'Choose Housekeeping Genes'!AN$15,"")</f>
        <v/>
      </c>
      <c r="CE25" s="74" t="str">
        <f ca="1">IF(ISNUMBER(AM25-'Choose Housekeeping Genes'!AO$15),AM25-'Choose Housekeeping Genes'!AO$15,"")</f>
        <v/>
      </c>
      <c r="CF25" s="74" t="str">
        <f ca="1">IF(ISNUMBER(AN25-'Choose Housekeeping Genes'!AP$15),AN25-'Choose Housekeeping Genes'!AP$15,"")</f>
        <v/>
      </c>
      <c r="CG25" s="74" t="str">
        <f ca="1">IF(ISNUMBER(AO25-'Choose Housekeeping Genes'!AQ$15),AO25-'Choose Housekeeping Genes'!AQ$15,"")</f>
        <v/>
      </c>
      <c r="CH25" s="74" t="str">
        <f ca="1">IF(ISNUMBER(AP25-'Choose Housekeeping Genes'!AR$15),AP25-'Choose Housekeeping Genes'!AR$15,"")</f>
        <v/>
      </c>
      <c r="CI25" s="74" t="str">
        <f ca="1">IF(ISNUMBER(AQ25-'Choose Housekeeping Genes'!AS$15),AQ25-'Choose Housekeeping Genes'!AS$15,"")</f>
        <v/>
      </c>
      <c r="CJ25" s="74" t="str">
        <f ca="1">IF(ISNUMBER(AR25-'Choose Housekeeping Genes'!AT$15),AR25-'Choose Housekeeping Genes'!AT$15,"")</f>
        <v/>
      </c>
      <c r="CK25" s="22" t="e">
        <f t="shared" ca="1" si="1"/>
        <v>#DIV/0!</v>
      </c>
      <c r="CL25" s="111" t="e">
        <f t="shared" ca="1" si="2"/>
        <v>#DIV/0!</v>
      </c>
    </row>
    <row r="26" spans="1:102" ht="12.75" customHeight="1" x14ac:dyDescent="0.2">
      <c r="A26" s="27" t="str">
        <f>'Test Sample Data'!A26</f>
        <v>KIAA0391</v>
      </c>
      <c r="B26" s="28" t="s">
        <v>25</v>
      </c>
      <c r="C26" s="74" t="str">
        <f>IF(SUM('Test Sample Data'!C$3:C$98)&gt;10,IF(AND(ISNUMBER('Test Sample Data'!C26),'Test Sample Data'!C26&lt;35,'Test Sample Data'!C26&gt;0),'Test Sample Data'!C26-'Choose Housekeeping Genes'!D$25,35-'Choose Housekeeping Genes'!D$25),"")</f>
        <v/>
      </c>
      <c r="D26" s="74" t="str">
        <f>IF(SUM('Test Sample Data'!D$3:D$98)&gt;10,IF(AND(ISNUMBER('Test Sample Data'!D26),'Test Sample Data'!D26&lt;35,'Test Sample Data'!D26&gt;0),'Test Sample Data'!D26-'Choose Housekeeping Genes'!E$25,35-'Choose Housekeeping Genes'!E$25),"")</f>
        <v/>
      </c>
      <c r="E26" s="74" t="str">
        <f>IF(SUM('Test Sample Data'!E$3:E$98)&gt;10,IF(AND(ISNUMBER('Test Sample Data'!E26),'Test Sample Data'!E26&lt;35,'Test Sample Data'!E26&gt;0),'Test Sample Data'!E26-'Choose Housekeeping Genes'!F$25,35-'Choose Housekeeping Genes'!F$25),"")</f>
        <v/>
      </c>
      <c r="F26" s="74" t="str">
        <f>IF(SUM('Test Sample Data'!F$3:F$98)&gt;10,IF(AND(ISNUMBER('Test Sample Data'!F26),'Test Sample Data'!F26&lt;35,'Test Sample Data'!F26&gt;0),'Test Sample Data'!F26-'Choose Housekeeping Genes'!G$25,35-'Choose Housekeeping Genes'!G$25),"")</f>
        <v/>
      </c>
      <c r="G26" s="74" t="str">
        <f>IF(SUM('Test Sample Data'!G$3:G$98)&gt;10,IF(AND(ISNUMBER('Test Sample Data'!G26),'Test Sample Data'!G26&lt;35,'Test Sample Data'!G26&gt;0),'Test Sample Data'!G26-'Choose Housekeeping Genes'!H$25,35-'Choose Housekeeping Genes'!H$25),"")</f>
        <v/>
      </c>
      <c r="H26" s="74" t="str">
        <f>IF(SUM('Test Sample Data'!H$3:H$98)&gt;10,IF(AND(ISNUMBER('Test Sample Data'!H26),'Test Sample Data'!H26&lt;35,'Test Sample Data'!H26&gt;0),'Test Sample Data'!H26-'Choose Housekeeping Genes'!I$25,35-'Choose Housekeeping Genes'!I$25),"")</f>
        <v/>
      </c>
      <c r="I26" s="74" t="str">
        <f>IF(SUM('Test Sample Data'!I$3:I$98)&gt;10,IF(AND(ISNUMBER('Test Sample Data'!I26),'Test Sample Data'!I26&lt;35,'Test Sample Data'!I26&gt;0),'Test Sample Data'!I26-'Choose Housekeeping Genes'!J$25,35-'Choose Housekeeping Genes'!J$25),"")</f>
        <v/>
      </c>
      <c r="J26" s="74" t="str">
        <f>IF(SUM('Test Sample Data'!J$3:J$98)&gt;10,IF(AND(ISNUMBER('Test Sample Data'!J26),'Test Sample Data'!J26&lt;35,'Test Sample Data'!J26&gt;0),'Test Sample Data'!J26-'Choose Housekeeping Genes'!K$25,35-'Choose Housekeeping Genes'!K$25),"")</f>
        <v/>
      </c>
      <c r="K26" s="74" t="str">
        <f>IF(SUM('Test Sample Data'!K$3:K$98)&gt;10,IF(AND(ISNUMBER('Test Sample Data'!K26),'Test Sample Data'!K26&lt;35,'Test Sample Data'!K26&gt;0),'Test Sample Data'!K26-'Choose Housekeeping Genes'!L$25,35-'Choose Housekeeping Genes'!L$25),"")</f>
        <v/>
      </c>
      <c r="L26" s="74" t="str">
        <f>IF(SUM('Test Sample Data'!L$3:L$98)&gt;10,IF(AND(ISNUMBER('Test Sample Data'!L26),'Test Sample Data'!L26&lt;35,'Test Sample Data'!L26&gt;0),'Test Sample Data'!L26-'Choose Housekeeping Genes'!M$25,35-'Choose Housekeeping Genes'!M$25),"")</f>
        <v/>
      </c>
      <c r="M26" s="74" t="str">
        <f>IF(SUM('Test Sample Data'!M$3:M$98)&gt;10,IF(AND(ISNUMBER('Test Sample Data'!M26),'Test Sample Data'!M26&lt;35,'Test Sample Data'!M26&gt;0),'Test Sample Data'!M26-'Choose Housekeeping Genes'!N$25,35-'Choose Housekeeping Genes'!N$25),"")</f>
        <v/>
      </c>
      <c r="N26" s="74" t="str">
        <f>IF(SUM('Test Sample Data'!N$3:N$98)&gt;10,IF(AND(ISNUMBER('Test Sample Data'!N26),'Test Sample Data'!N26&lt;35,'Test Sample Data'!N26&gt;0),'Test Sample Data'!N26-'Choose Housekeeping Genes'!O$25,35-'Choose Housekeeping Genes'!O$25),"")</f>
        <v/>
      </c>
      <c r="O26" s="74" t="str">
        <f>IF(SUM('Test Sample Data'!O$3:O$98)&gt;10,IF(AND(ISNUMBER('Test Sample Data'!O26),'Test Sample Data'!O26&lt;35,'Test Sample Data'!O26&gt;0),'Test Sample Data'!O26-'Choose Housekeeping Genes'!P$25,35-'Choose Housekeeping Genes'!P$25),"")</f>
        <v/>
      </c>
      <c r="P26" s="74" t="str">
        <f>IF(SUM('Test Sample Data'!P$3:P$98)&gt;10,IF(AND(ISNUMBER('Test Sample Data'!P26),'Test Sample Data'!P26&lt;35,'Test Sample Data'!P26&gt;0),'Test Sample Data'!P26-'Choose Housekeeping Genes'!Q$25,35-'Choose Housekeeping Genes'!Q$25),"")</f>
        <v/>
      </c>
      <c r="Q26" s="74" t="str">
        <f>IF(SUM('Test Sample Data'!Q$3:Q$98)&gt;10,IF(AND(ISNUMBER('Test Sample Data'!Q26),'Test Sample Data'!Q26&lt;35,'Test Sample Data'!Q26&gt;0),'Test Sample Data'!Q26-'Choose Housekeeping Genes'!R$25,35-'Choose Housekeeping Genes'!R$25),"")</f>
        <v/>
      </c>
      <c r="R26" s="74" t="str">
        <f>IF(SUM('Test Sample Data'!R$3:R$98)&gt;10,IF(AND(ISNUMBER('Test Sample Data'!R26),'Test Sample Data'!R26&lt;35,'Test Sample Data'!R26&gt;0),'Test Sample Data'!R26-'Choose Housekeeping Genes'!S$25,35-'Choose Housekeeping Genes'!S$25),"")</f>
        <v/>
      </c>
      <c r="S26" s="74" t="str">
        <f>IF(SUM('Test Sample Data'!S$3:S$98)&gt;10,IF(AND(ISNUMBER('Test Sample Data'!S26),'Test Sample Data'!S26&lt;35,'Test Sample Data'!S26&gt;0),'Test Sample Data'!S26-'Choose Housekeeping Genes'!T$25,35-'Choose Housekeeping Genes'!T$25),"")</f>
        <v/>
      </c>
      <c r="T26" s="74" t="str">
        <f>IF(SUM('Test Sample Data'!T$3:T$98)&gt;10,IF(AND(ISNUMBER('Test Sample Data'!T26),'Test Sample Data'!T26&lt;35,'Test Sample Data'!T26&gt;0),'Test Sample Data'!T26-'Choose Housekeeping Genes'!U$25,35-'Choose Housekeeping Genes'!U$25),"")</f>
        <v/>
      </c>
      <c r="U26" s="74" t="str">
        <f>IF(SUM('Test Sample Data'!U$3:U$98)&gt;10,IF(AND(ISNUMBER('Test Sample Data'!U26),'Test Sample Data'!U26&lt;35,'Test Sample Data'!U26&gt;0),'Test Sample Data'!U26-'Choose Housekeeping Genes'!V$25,35-'Choose Housekeeping Genes'!V$25),"")</f>
        <v/>
      </c>
      <c r="V26" s="74" t="str">
        <f>IF(SUM('Test Sample Data'!V$3:V$98)&gt;10,IF(AND(ISNUMBER('Test Sample Data'!V26),'Test Sample Data'!V26&lt;35,'Test Sample Data'!V26&gt;0),'Test Sample Data'!V26-'Choose Housekeeping Genes'!W$25,35-'Choose Housekeeping Genes'!W$25),"")</f>
        <v/>
      </c>
      <c r="W26" s="138" t="str">
        <f>'Control Sample Data'!A26</f>
        <v>KIAA0391</v>
      </c>
      <c r="X26" s="139" t="s">
        <v>25</v>
      </c>
      <c r="Y26" s="74" t="str">
        <f>IF(SUM('Control Sample Data'!C$3:C$98)&gt;10,IF(AND(ISNUMBER('Control Sample Data'!C26),'Control Sample Data'!C26&lt;35,'Control Sample Data'!C26&gt;0),'Control Sample Data'!C26-'Choose Housekeeping Genes'!AA$25,35-'Choose Housekeeping Genes'!AA$25),"")</f>
        <v/>
      </c>
      <c r="Z26" s="74" t="str">
        <f>IF(SUM('Control Sample Data'!D$3:D$98)&gt;10,IF(AND(ISNUMBER('Control Sample Data'!D26),'Control Sample Data'!D26&lt;35,'Control Sample Data'!D26&gt;0),'Control Sample Data'!D26-'Choose Housekeeping Genes'!AB$25,35-'Choose Housekeeping Genes'!AB$25),"")</f>
        <v/>
      </c>
      <c r="AA26" s="74" t="str">
        <f>IF(SUM('Control Sample Data'!E$3:E$98)&gt;10,IF(AND(ISNUMBER('Control Sample Data'!E26),'Control Sample Data'!E26&lt;35,'Control Sample Data'!E26&gt;0),'Control Sample Data'!E26-'Choose Housekeeping Genes'!AC$25,35-'Choose Housekeeping Genes'!AC$25),"")</f>
        <v/>
      </c>
      <c r="AB26" s="74" t="str">
        <f>IF(SUM('Control Sample Data'!F$3:F$98)&gt;10,IF(AND(ISNUMBER('Control Sample Data'!F26),'Control Sample Data'!F26&lt;35,'Control Sample Data'!F26&gt;0),'Control Sample Data'!F26-'Choose Housekeeping Genes'!AD$25,35-'Choose Housekeeping Genes'!AD$25),"")</f>
        <v/>
      </c>
      <c r="AC26" s="74" t="str">
        <f>IF(SUM('Control Sample Data'!G$3:G$98)&gt;10,IF(AND(ISNUMBER('Control Sample Data'!G26),'Control Sample Data'!G26&lt;35,'Control Sample Data'!G26&gt;0),'Control Sample Data'!G26-'Choose Housekeeping Genes'!AE$25,35-'Choose Housekeeping Genes'!AE$25),"")</f>
        <v/>
      </c>
      <c r="AD26" s="74" t="str">
        <f>IF(SUM('Control Sample Data'!H$3:H$98)&gt;10,IF(AND(ISNUMBER('Control Sample Data'!H26),'Control Sample Data'!H26&lt;35,'Control Sample Data'!H26&gt;0),'Control Sample Data'!H26-'Choose Housekeeping Genes'!AF$25,35-'Choose Housekeeping Genes'!AF$25),"")</f>
        <v/>
      </c>
      <c r="AE26" s="74" t="str">
        <f>IF(SUM('Control Sample Data'!I$3:I$98)&gt;10,IF(AND(ISNUMBER('Control Sample Data'!I26),'Control Sample Data'!I26&lt;35,'Control Sample Data'!I26&gt;0),'Control Sample Data'!I26-'Choose Housekeeping Genes'!AG$25,35-'Choose Housekeeping Genes'!AG$25),"")</f>
        <v/>
      </c>
      <c r="AF26" s="74" t="str">
        <f>IF(SUM('Control Sample Data'!J$3:J$98)&gt;10,IF(AND(ISNUMBER('Control Sample Data'!J26),'Control Sample Data'!J26&lt;35,'Control Sample Data'!J26&gt;0),'Control Sample Data'!J26-'Choose Housekeeping Genes'!AH$25,35-'Choose Housekeeping Genes'!AH$25),"")</f>
        <v/>
      </c>
      <c r="AG26" s="74" t="str">
        <f>IF(SUM('Control Sample Data'!K$3:K$98)&gt;10,IF(AND(ISNUMBER('Control Sample Data'!K26),'Control Sample Data'!K26&lt;35,'Control Sample Data'!K26&gt;0),'Control Sample Data'!K26-'Choose Housekeeping Genes'!AI$25,35-'Choose Housekeeping Genes'!AI$25),"")</f>
        <v/>
      </c>
      <c r="AH26" s="74" t="str">
        <f>IF(SUM('Control Sample Data'!L$3:L$98)&gt;10,IF(AND(ISNUMBER('Control Sample Data'!L26),'Control Sample Data'!L26&lt;35,'Control Sample Data'!L26&gt;0),'Control Sample Data'!L26-'Choose Housekeeping Genes'!AJ$25,35-'Choose Housekeeping Genes'!AJ$25),"")</f>
        <v/>
      </c>
      <c r="AI26" s="74" t="str">
        <f>IF(SUM('Control Sample Data'!M$3:M$98)&gt;10,IF(AND(ISNUMBER('Control Sample Data'!M26),'Control Sample Data'!M26&lt;35,'Control Sample Data'!M26&gt;0),'Control Sample Data'!M26-'Choose Housekeeping Genes'!AK$25,35-'Choose Housekeeping Genes'!AK$25),"")</f>
        <v/>
      </c>
      <c r="AJ26" s="74" t="str">
        <f>IF(SUM('Control Sample Data'!N$3:N$98)&gt;10,IF(AND(ISNUMBER('Control Sample Data'!N26),'Control Sample Data'!N26&lt;35,'Control Sample Data'!N26&gt;0),'Control Sample Data'!N26-'Choose Housekeeping Genes'!AL$25,35-'Choose Housekeeping Genes'!AL$25),"")</f>
        <v/>
      </c>
      <c r="AK26" s="74" t="str">
        <f>IF(SUM('Control Sample Data'!O$3:O$98)&gt;10,IF(AND(ISNUMBER('Control Sample Data'!O26),'Control Sample Data'!O26&lt;35,'Control Sample Data'!O26&gt;0),'Control Sample Data'!O26-'Choose Housekeeping Genes'!AM$25,35-'Choose Housekeeping Genes'!AM$25),"")</f>
        <v/>
      </c>
      <c r="AL26" s="74" t="str">
        <f>IF(SUM('Control Sample Data'!P$3:P$98)&gt;10,IF(AND(ISNUMBER('Control Sample Data'!P26),'Control Sample Data'!P26&lt;35,'Control Sample Data'!P26&gt;0),'Control Sample Data'!P26-'Choose Housekeeping Genes'!AN$25,35-'Choose Housekeeping Genes'!AN$25),"")</f>
        <v/>
      </c>
      <c r="AM26" s="74" t="str">
        <f>IF(SUM('Control Sample Data'!Q$3:Q$98)&gt;10,IF(AND(ISNUMBER('Control Sample Data'!Q26),'Control Sample Data'!Q26&lt;35,'Control Sample Data'!Q26&gt;0),'Control Sample Data'!Q26-'Choose Housekeeping Genes'!AO$25,35-'Choose Housekeeping Genes'!AO$25),"")</f>
        <v/>
      </c>
      <c r="AN26" s="74" t="str">
        <f>IF(SUM('Control Sample Data'!R$3:R$98)&gt;10,IF(AND(ISNUMBER('Control Sample Data'!R26),'Control Sample Data'!R26&lt;35,'Control Sample Data'!R26&gt;0),'Control Sample Data'!R26-'Choose Housekeeping Genes'!AP$25,35-'Choose Housekeeping Genes'!AP$25),"")</f>
        <v/>
      </c>
      <c r="AO26" s="74" t="str">
        <f>IF(SUM('Control Sample Data'!S$3:S$98)&gt;10,IF(AND(ISNUMBER('Control Sample Data'!S26),'Control Sample Data'!S26&lt;35,'Control Sample Data'!S26&gt;0),'Control Sample Data'!S26-'Choose Housekeeping Genes'!AQ$25,35-'Choose Housekeeping Genes'!AQ$25),"")</f>
        <v/>
      </c>
      <c r="AP26" s="74" t="str">
        <f>IF(SUM('Control Sample Data'!T$3:T$98)&gt;10,IF(AND(ISNUMBER('Control Sample Data'!T26),'Control Sample Data'!T26&lt;35,'Control Sample Data'!T26&gt;0),'Control Sample Data'!T26-'Choose Housekeeping Genes'!AR$25,35-'Choose Housekeeping Genes'!AR$25),"")</f>
        <v/>
      </c>
      <c r="AQ26" s="74" t="str">
        <f>IF(SUM('Control Sample Data'!U$3:U$98)&gt;10,IF(AND(ISNUMBER('Control Sample Data'!U26),'Control Sample Data'!U26&lt;35,'Control Sample Data'!U26&gt;0),'Control Sample Data'!U26-'Choose Housekeeping Genes'!AS$25,35-'Choose Housekeeping Genes'!AS$25),"")</f>
        <v/>
      </c>
      <c r="AR26" s="74" t="str">
        <f>IF(SUM('Control Sample Data'!V$3:V$98)&gt;10,IF(AND(ISNUMBER('Control Sample Data'!V26),'Control Sample Data'!V26&lt;35,'Control Sample Data'!V26&gt;0),'Control Sample Data'!V26-'Choose Housekeeping Genes'!AT$25,35-'Choose Housekeeping Genes'!AT$25),"")</f>
        <v/>
      </c>
      <c r="AS26" s="29" t="str">
        <f>'Control Sample Data'!A26</f>
        <v>KIAA0391</v>
      </c>
      <c r="AT26" s="28" t="s">
        <v>25</v>
      </c>
      <c r="AU26" s="74" t="str">
        <f ca="1">IF(ISNUMBER(C26-'Choose Housekeeping Genes'!D$15),C26-'Choose Housekeeping Genes'!D$15,"")</f>
        <v/>
      </c>
      <c r="AV26" s="74" t="str">
        <f ca="1">IF(ISNUMBER(D26-'Choose Housekeeping Genes'!E$15),D26-'Choose Housekeeping Genes'!E$15,"")</f>
        <v/>
      </c>
      <c r="AW26" s="74" t="str">
        <f ca="1">IF(ISNUMBER(E26-'Choose Housekeeping Genes'!F$15),E26-'Choose Housekeeping Genes'!F$15,"")</f>
        <v/>
      </c>
      <c r="AX26" s="74" t="str">
        <f ca="1">IF(ISNUMBER(F26-'Choose Housekeeping Genes'!G$15),F26-'Choose Housekeeping Genes'!G$15,"")</f>
        <v/>
      </c>
      <c r="AY26" s="74" t="str">
        <f ca="1">IF(ISNUMBER(G26-'Choose Housekeeping Genes'!H$15),G26-'Choose Housekeeping Genes'!H$15,"")</f>
        <v/>
      </c>
      <c r="AZ26" s="74" t="str">
        <f ca="1">IF(ISNUMBER(H26-'Choose Housekeeping Genes'!I$15),H26-'Choose Housekeeping Genes'!I$15,"")</f>
        <v/>
      </c>
      <c r="BA26" s="74" t="str">
        <f ca="1">IF(ISNUMBER(I26-'Choose Housekeeping Genes'!J$15),I26-'Choose Housekeeping Genes'!J$15,"")</f>
        <v/>
      </c>
      <c r="BB26" s="74" t="str">
        <f ca="1">IF(ISNUMBER(J26-'Choose Housekeeping Genes'!K$15),J26-'Choose Housekeeping Genes'!K$15,"")</f>
        <v/>
      </c>
      <c r="BC26" s="74" t="str">
        <f ca="1">IF(ISNUMBER(K26-'Choose Housekeeping Genes'!L$15),K26-'Choose Housekeeping Genes'!L$15,"")</f>
        <v/>
      </c>
      <c r="BD26" s="74" t="str">
        <f ca="1">IF(ISNUMBER(L26-'Choose Housekeeping Genes'!M$15),L26-'Choose Housekeeping Genes'!M$15,"")</f>
        <v/>
      </c>
      <c r="BE26" s="74" t="str">
        <f ca="1">IF(ISNUMBER(M26-'Choose Housekeeping Genes'!N$15),M26-'Choose Housekeeping Genes'!N$15,"")</f>
        <v/>
      </c>
      <c r="BF26" s="74" t="str">
        <f ca="1">IF(ISNUMBER(N26-'Choose Housekeeping Genes'!O$15),N26-'Choose Housekeeping Genes'!O$15,"")</f>
        <v/>
      </c>
      <c r="BG26" s="74" t="str">
        <f ca="1">IF(ISNUMBER(O26-'Choose Housekeeping Genes'!P$15),O26-'Choose Housekeeping Genes'!P$15,"")</f>
        <v/>
      </c>
      <c r="BH26" s="74" t="str">
        <f ca="1">IF(ISNUMBER(P26-'Choose Housekeeping Genes'!Q$15),P26-'Choose Housekeeping Genes'!Q$15,"")</f>
        <v/>
      </c>
      <c r="BI26" s="74" t="str">
        <f ca="1">IF(ISNUMBER(Q26-'Choose Housekeeping Genes'!R$15),Q26-'Choose Housekeeping Genes'!R$15,"")</f>
        <v/>
      </c>
      <c r="BJ26" s="74" t="str">
        <f ca="1">IF(ISNUMBER(R26-'Choose Housekeeping Genes'!S$15),R26-'Choose Housekeeping Genes'!S$15,"")</f>
        <v/>
      </c>
      <c r="BK26" s="74" t="str">
        <f ca="1">IF(ISNUMBER(S26-'Choose Housekeeping Genes'!T$15),S26-'Choose Housekeeping Genes'!T$15,"")</f>
        <v/>
      </c>
      <c r="BL26" s="74" t="str">
        <f ca="1">IF(ISNUMBER(T26-'Choose Housekeeping Genes'!U$15),T26-'Choose Housekeeping Genes'!U$15,"")</f>
        <v/>
      </c>
      <c r="BM26" s="74" t="str">
        <f ca="1">IF(ISNUMBER(U26-'Choose Housekeeping Genes'!V$15),U26-'Choose Housekeeping Genes'!V$15,"")</f>
        <v/>
      </c>
      <c r="BN26" s="74" t="str">
        <f ca="1">IF(ISNUMBER(V26-'Choose Housekeeping Genes'!W$15),V26-'Choose Housekeeping Genes'!W$15,"")</f>
        <v/>
      </c>
      <c r="BO26" s="141" t="str">
        <f t="shared" si="0"/>
        <v>KIAA0391</v>
      </c>
      <c r="BP26" s="139" t="s">
        <v>25</v>
      </c>
      <c r="BQ26" s="74" t="str">
        <f ca="1">IF(ISNUMBER(Y26-'Choose Housekeeping Genes'!AA$15),Y26-'Choose Housekeeping Genes'!AA$15,"")</f>
        <v/>
      </c>
      <c r="BR26" s="74" t="str">
        <f ca="1">IF(ISNUMBER(Z26-'Choose Housekeeping Genes'!AB$15),Z26-'Choose Housekeeping Genes'!AB$15,"")</f>
        <v/>
      </c>
      <c r="BS26" s="74" t="str">
        <f ca="1">IF(ISNUMBER(AA26-'Choose Housekeeping Genes'!AC$15),AA26-'Choose Housekeeping Genes'!AC$15,"")</f>
        <v/>
      </c>
      <c r="BT26" s="74" t="str">
        <f ca="1">IF(ISNUMBER(AB26-'Choose Housekeeping Genes'!AD$15),AB26-'Choose Housekeeping Genes'!AD$15,"")</f>
        <v/>
      </c>
      <c r="BU26" s="74" t="str">
        <f ca="1">IF(ISNUMBER(AC26-'Choose Housekeeping Genes'!AE$15),AC26-'Choose Housekeeping Genes'!AE$15,"")</f>
        <v/>
      </c>
      <c r="BV26" s="74" t="str">
        <f ca="1">IF(ISNUMBER(AD26-'Choose Housekeeping Genes'!AF$15),AD26-'Choose Housekeeping Genes'!AF$15,"")</f>
        <v/>
      </c>
      <c r="BW26" s="74" t="str">
        <f ca="1">IF(ISNUMBER(AE26-'Choose Housekeeping Genes'!AG$15),AE26-'Choose Housekeeping Genes'!AG$15,"")</f>
        <v/>
      </c>
      <c r="BX26" s="74" t="str">
        <f ca="1">IF(ISNUMBER(AF26-'Choose Housekeeping Genes'!AH$15),AF26-'Choose Housekeeping Genes'!AH$15,"")</f>
        <v/>
      </c>
      <c r="BY26" s="74" t="str">
        <f ca="1">IF(ISNUMBER(AG26-'Choose Housekeeping Genes'!AI$15),AG26-'Choose Housekeeping Genes'!AI$15,"")</f>
        <v/>
      </c>
      <c r="BZ26" s="74" t="str">
        <f ca="1">IF(ISNUMBER(AH26-'Choose Housekeeping Genes'!AJ$15),AH26-'Choose Housekeeping Genes'!AJ$15,"")</f>
        <v/>
      </c>
      <c r="CA26" s="74" t="str">
        <f ca="1">IF(ISNUMBER(AI26-'Choose Housekeeping Genes'!AK$15),AI26-'Choose Housekeeping Genes'!AK$15,"")</f>
        <v/>
      </c>
      <c r="CB26" s="74" t="str">
        <f ca="1">IF(ISNUMBER(AJ26-'Choose Housekeeping Genes'!AL$15),AJ26-'Choose Housekeeping Genes'!AL$15,"")</f>
        <v/>
      </c>
      <c r="CC26" s="74" t="str">
        <f ca="1">IF(ISNUMBER(AK26-'Choose Housekeeping Genes'!AM$15),AK26-'Choose Housekeeping Genes'!AM$15,"")</f>
        <v/>
      </c>
      <c r="CD26" s="74" t="str">
        <f ca="1">IF(ISNUMBER(AL26-'Choose Housekeeping Genes'!AN$15),AL26-'Choose Housekeeping Genes'!AN$15,"")</f>
        <v/>
      </c>
      <c r="CE26" s="74" t="str">
        <f ca="1">IF(ISNUMBER(AM26-'Choose Housekeeping Genes'!AO$15),AM26-'Choose Housekeeping Genes'!AO$15,"")</f>
        <v/>
      </c>
      <c r="CF26" s="74" t="str">
        <f ca="1">IF(ISNUMBER(AN26-'Choose Housekeeping Genes'!AP$15),AN26-'Choose Housekeeping Genes'!AP$15,"")</f>
        <v/>
      </c>
      <c r="CG26" s="74" t="str">
        <f ca="1">IF(ISNUMBER(AO26-'Choose Housekeeping Genes'!AQ$15),AO26-'Choose Housekeeping Genes'!AQ$15,"")</f>
        <v/>
      </c>
      <c r="CH26" s="74" t="str">
        <f ca="1">IF(ISNUMBER(AP26-'Choose Housekeeping Genes'!AR$15),AP26-'Choose Housekeeping Genes'!AR$15,"")</f>
        <v/>
      </c>
      <c r="CI26" s="74" t="str">
        <f ca="1">IF(ISNUMBER(AQ26-'Choose Housekeeping Genes'!AS$15),AQ26-'Choose Housekeeping Genes'!AS$15,"")</f>
        <v/>
      </c>
      <c r="CJ26" s="74" t="str">
        <f ca="1">IF(ISNUMBER(AR26-'Choose Housekeeping Genes'!AT$15),AR26-'Choose Housekeeping Genes'!AT$15,"")</f>
        <v/>
      </c>
      <c r="CK26" s="22" t="e">
        <f t="shared" ca="1" si="1"/>
        <v>#DIV/0!</v>
      </c>
      <c r="CL26" s="111" t="e">
        <f t="shared" ca="1" si="2"/>
        <v>#DIV/0!</v>
      </c>
    </row>
    <row r="27" spans="1:102" ht="12.75" customHeight="1" x14ac:dyDescent="0.2">
      <c r="A27" s="27" t="str">
        <f>'Test Sample Data'!A27</f>
        <v>TRMT10C</v>
      </c>
      <c r="B27" s="28" t="s">
        <v>26</v>
      </c>
      <c r="C27" s="74" t="str">
        <f>IF(SUM('Test Sample Data'!C$3:C$98)&gt;10,IF(AND(ISNUMBER('Test Sample Data'!C27),'Test Sample Data'!C27&lt;35,'Test Sample Data'!C27&gt;0),'Test Sample Data'!C27-'Choose Housekeeping Genes'!D$25,35-'Choose Housekeeping Genes'!D$25),"")</f>
        <v/>
      </c>
      <c r="D27" s="74" t="str">
        <f>IF(SUM('Test Sample Data'!D$3:D$98)&gt;10,IF(AND(ISNUMBER('Test Sample Data'!D27),'Test Sample Data'!D27&lt;35,'Test Sample Data'!D27&gt;0),'Test Sample Data'!D27-'Choose Housekeeping Genes'!E$25,35-'Choose Housekeeping Genes'!E$25),"")</f>
        <v/>
      </c>
      <c r="E27" s="74" t="str">
        <f>IF(SUM('Test Sample Data'!E$3:E$98)&gt;10,IF(AND(ISNUMBER('Test Sample Data'!E27),'Test Sample Data'!E27&lt;35,'Test Sample Data'!E27&gt;0),'Test Sample Data'!E27-'Choose Housekeeping Genes'!F$25,35-'Choose Housekeeping Genes'!F$25),"")</f>
        <v/>
      </c>
      <c r="F27" s="74" t="str">
        <f>IF(SUM('Test Sample Data'!F$3:F$98)&gt;10,IF(AND(ISNUMBER('Test Sample Data'!F27),'Test Sample Data'!F27&lt;35,'Test Sample Data'!F27&gt;0),'Test Sample Data'!F27-'Choose Housekeeping Genes'!G$25,35-'Choose Housekeeping Genes'!G$25),"")</f>
        <v/>
      </c>
      <c r="G27" s="74" t="str">
        <f>IF(SUM('Test Sample Data'!G$3:G$98)&gt;10,IF(AND(ISNUMBER('Test Sample Data'!G27),'Test Sample Data'!G27&lt;35,'Test Sample Data'!G27&gt;0),'Test Sample Data'!G27-'Choose Housekeeping Genes'!H$25,35-'Choose Housekeeping Genes'!H$25),"")</f>
        <v/>
      </c>
      <c r="H27" s="74" t="str">
        <f>IF(SUM('Test Sample Data'!H$3:H$98)&gt;10,IF(AND(ISNUMBER('Test Sample Data'!H27),'Test Sample Data'!H27&lt;35,'Test Sample Data'!H27&gt;0),'Test Sample Data'!H27-'Choose Housekeeping Genes'!I$25,35-'Choose Housekeeping Genes'!I$25),"")</f>
        <v/>
      </c>
      <c r="I27" s="74" t="str">
        <f>IF(SUM('Test Sample Data'!I$3:I$98)&gt;10,IF(AND(ISNUMBER('Test Sample Data'!I27),'Test Sample Data'!I27&lt;35,'Test Sample Data'!I27&gt;0),'Test Sample Data'!I27-'Choose Housekeeping Genes'!J$25,35-'Choose Housekeeping Genes'!J$25),"")</f>
        <v/>
      </c>
      <c r="J27" s="74" t="str">
        <f>IF(SUM('Test Sample Data'!J$3:J$98)&gt;10,IF(AND(ISNUMBER('Test Sample Data'!J27),'Test Sample Data'!J27&lt;35,'Test Sample Data'!J27&gt;0),'Test Sample Data'!J27-'Choose Housekeeping Genes'!K$25,35-'Choose Housekeeping Genes'!K$25),"")</f>
        <v/>
      </c>
      <c r="K27" s="74" t="str">
        <f>IF(SUM('Test Sample Data'!K$3:K$98)&gt;10,IF(AND(ISNUMBER('Test Sample Data'!K27),'Test Sample Data'!K27&lt;35,'Test Sample Data'!K27&gt;0),'Test Sample Data'!K27-'Choose Housekeeping Genes'!L$25,35-'Choose Housekeeping Genes'!L$25),"")</f>
        <v/>
      </c>
      <c r="L27" s="74" t="str">
        <f>IF(SUM('Test Sample Data'!L$3:L$98)&gt;10,IF(AND(ISNUMBER('Test Sample Data'!L27),'Test Sample Data'!L27&lt;35,'Test Sample Data'!L27&gt;0),'Test Sample Data'!L27-'Choose Housekeeping Genes'!M$25,35-'Choose Housekeeping Genes'!M$25),"")</f>
        <v/>
      </c>
      <c r="M27" s="74" t="str">
        <f>IF(SUM('Test Sample Data'!M$3:M$98)&gt;10,IF(AND(ISNUMBER('Test Sample Data'!M27),'Test Sample Data'!M27&lt;35,'Test Sample Data'!M27&gt;0),'Test Sample Data'!M27-'Choose Housekeeping Genes'!N$25,35-'Choose Housekeeping Genes'!N$25),"")</f>
        <v/>
      </c>
      <c r="N27" s="74" t="str">
        <f>IF(SUM('Test Sample Data'!N$3:N$98)&gt;10,IF(AND(ISNUMBER('Test Sample Data'!N27),'Test Sample Data'!N27&lt;35,'Test Sample Data'!N27&gt;0),'Test Sample Data'!N27-'Choose Housekeeping Genes'!O$25,35-'Choose Housekeeping Genes'!O$25),"")</f>
        <v/>
      </c>
      <c r="O27" s="74" t="str">
        <f>IF(SUM('Test Sample Data'!O$3:O$98)&gt;10,IF(AND(ISNUMBER('Test Sample Data'!O27),'Test Sample Data'!O27&lt;35,'Test Sample Data'!O27&gt;0),'Test Sample Data'!O27-'Choose Housekeeping Genes'!P$25,35-'Choose Housekeeping Genes'!P$25),"")</f>
        <v/>
      </c>
      <c r="P27" s="74" t="str">
        <f>IF(SUM('Test Sample Data'!P$3:P$98)&gt;10,IF(AND(ISNUMBER('Test Sample Data'!P27),'Test Sample Data'!P27&lt;35,'Test Sample Data'!P27&gt;0),'Test Sample Data'!P27-'Choose Housekeeping Genes'!Q$25,35-'Choose Housekeeping Genes'!Q$25),"")</f>
        <v/>
      </c>
      <c r="Q27" s="74" t="str">
        <f>IF(SUM('Test Sample Data'!Q$3:Q$98)&gt;10,IF(AND(ISNUMBER('Test Sample Data'!Q27),'Test Sample Data'!Q27&lt;35,'Test Sample Data'!Q27&gt;0),'Test Sample Data'!Q27-'Choose Housekeeping Genes'!R$25,35-'Choose Housekeeping Genes'!R$25),"")</f>
        <v/>
      </c>
      <c r="R27" s="74" t="str">
        <f>IF(SUM('Test Sample Data'!R$3:R$98)&gt;10,IF(AND(ISNUMBER('Test Sample Data'!R27),'Test Sample Data'!R27&lt;35,'Test Sample Data'!R27&gt;0),'Test Sample Data'!R27-'Choose Housekeeping Genes'!S$25,35-'Choose Housekeeping Genes'!S$25),"")</f>
        <v/>
      </c>
      <c r="S27" s="74" t="str">
        <f>IF(SUM('Test Sample Data'!S$3:S$98)&gt;10,IF(AND(ISNUMBER('Test Sample Data'!S27),'Test Sample Data'!S27&lt;35,'Test Sample Data'!S27&gt;0),'Test Sample Data'!S27-'Choose Housekeeping Genes'!T$25,35-'Choose Housekeeping Genes'!T$25),"")</f>
        <v/>
      </c>
      <c r="T27" s="74" t="str">
        <f>IF(SUM('Test Sample Data'!T$3:T$98)&gt;10,IF(AND(ISNUMBER('Test Sample Data'!T27),'Test Sample Data'!T27&lt;35,'Test Sample Data'!T27&gt;0),'Test Sample Data'!T27-'Choose Housekeeping Genes'!U$25,35-'Choose Housekeeping Genes'!U$25),"")</f>
        <v/>
      </c>
      <c r="U27" s="74" t="str">
        <f>IF(SUM('Test Sample Data'!U$3:U$98)&gt;10,IF(AND(ISNUMBER('Test Sample Data'!U27),'Test Sample Data'!U27&lt;35,'Test Sample Data'!U27&gt;0),'Test Sample Data'!U27-'Choose Housekeeping Genes'!V$25,35-'Choose Housekeeping Genes'!V$25),"")</f>
        <v/>
      </c>
      <c r="V27" s="74" t="str">
        <f>IF(SUM('Test Sample Data'!V$3:V$98)&gt;10,IF(AND(ISNUMBER('Test Sample Data'!V27),'Test Sample Data'!V27&lt;35,'Test Sample Data'!V27&gt;0),'Test Sample Data'!V27-'Choose Housekeeping Genes'!W$25,35-'Choose Housekeeping Genes'!W$25),"")</f>
        <v/>
      </c>
      <c r="W27" s="138" t="str">
        <f>'Control Sample Data'!A27</f>
        <v>TRMT10C</v>
      </c>
      <c r="X27" s="139" t="s">
        <v>26</v>
      </c>
      <c r="Y27" s="74" t="str">
        <f>IF(SUM('Control Sample Data'!C$3:C$98)&gt;10,IF(AND(ISNUMBER('Control Sample Data'!C27),'Control Sample Data'!C27&lt;35,'Control Sample Data'!C27&gt;0),'Control Sample Data'!C27-'Choose Housekeeping Genes'!AA$25,35-'Choose Housekeeping Genes'!AA$25),"")</f>
        <v/>
      </c>
      <c r="Z27" s="74" t="str">
        <f>IF(SUM('Control Sample Data'!D$3:D$98)&gt;10,IF(AND(ISNUMBER('Control Sample Data'!D27),'Control Sample Data'!D27&lt;35,'Control Sample Data'!D27&gt;0),'Control Sample Data'!D27-'Choose Housekeeping Genes'!AB$25,35-'Choose Housekeeping Genes'!AB$25),"")</f>
        <v/>
      </c>
      <c r="AA27" s="74" t="str">
        <f>IF(SUM('Control Sample Data'!E$3:E$98)&gt;10,IF(AND(ISNUMBER('Control Sample Data'!E27),'Control Sample Data'!E27&lt;35,'Control Sample Data'!E27&gt;0),'Control Sample Data'!E27-'Choose Housekeeping Genes'!AC$25,35-'Choose Housekeeping Genes'!AC$25),"")</f>
        <v/>
      </c>
      <c r="AB27" s="74" t="str">
        <f>IF(SUM('Control Sample Data'!F$3:F$98)&gt;10,IF(AND(ISNUMBER('Control Sample Data'!F27),'Control Sample Data'!F27&lt;35,'Control Sample Data'!F27&gt;0),'Control Sample Data'!F27-'Choose Housekeeping Genes'!AD$25,35-'Choose Housekeeping Genes'!AD$25),"")</f>
        <v/>
      </c>
      <c r="AC27" s="74" t="str">
        <f>IF(SUM('Control Sample Data'!G$3:G$98)&gt;10,IF(AND(ISNUMBER('Control Sample Data'!G27),'Control Sample Data'!G27&lt;35,'Control Sample Data'!G27&gt;0),'Control Sample Data'!G27-'Choose Housekeeping Genes'!AE$25,35-'Choose Housekeeping Genes'!AE$25),"")</f>
        <v/>
      </c>
      <c r="AD27" s="74" t="str">
        <f>IF(SUM('Control Sample Data'!H$3:H$98)&gt;10,IF(AND(ISNUMBER('Control Sample Data'!H27),'Control Sample Data'!H27&lt;35,'Control Sample Data'!H27&gt;0),'Control Sample Data'!H27-'Choose Housekeeping Genes'!AF$25,35-'Choose Housekeeping Genes'!AF$25),"")</f>
        <v/>
      </c>
      <c r="AE27" s="74" t="str">
        <f>IF(SUM('Control Sample Data'!I$3:I$98)&gt;10,IF(AND(ISNUMBER('Control Sample Data'!I27),'Control Sample Data'!I27&lt;35,'Control Sample Data'!I27&gt;0),'Control Sample Data'!I27-'Choose Housekeeping Genes'!AG$25,35-'Choose Housekeeping Genes'!AG$25),"")</f>
        <v/>
      </c>
      <c r="AF27" s="74" t="str">
        <f>IF(SUM('Control Sample Data'!J$3:J$98)&gt;10,IF(AND(ISNUMBER('Control Sample Data'!J27),'Control Sample Data'!J27&lt;35,'Control Sample Data'!J27&gt;0),'Control Sample Data'!J27-'Choose Housekeeping Genes'!AH$25,35-'Choose Housekeeping Genes'!AH$25),"")</f>
        <v/>
      </c>
      <c r="AG27" s="74" t="str">
        <f>IF(SUM('Control Sample Data'!K$3:K$98)&gt;10,IF(AND(ISNUMBER('Control Sample Data'!K27),'Control Sample Data'!K27&lt;35,'Control Sample Data'!K27&gt;0),'Control Sample Data'!K27-'Choose Housekeeping Genes'!AI$25,35-'Choose Housekeeping Genes'!AI$25),"")</f>
        <v/>
      </c>
      <c r="AH27" s="74" t="str">
        <f>IF(SUM('Control Sample Data'!L$3:L$98)&gt;10,IF(AND(ISNUMBER('Control Sample Data'!L27),'Control Sample Data'!L27&lt;35,'Control Sample Data'!L27&gt;0),'Control Sample Data'!L27-'Choose Housekeeping Genes'!AJ$25,35-'Choose Housekeeping Genes'!AJ$25),"")</f>
        <v/>
      </c>
      <c r="AI27" s="74" t="str">
        <f>IF(SUM('Control Sample Data'!M$3:M$98)&gt;10,IF(AND(ISNUMBER('Control Sample Data'!M27),'Control Sample Data'!M27&lt;35,'Control Sample Data'!M27&gt;0),'Control Sample Data'!M27-'Choose Housekeeping Genes'!AK$25,35-'Choose Housekeeping Genes'!AK$25),"")</f>
        <v/>
      </c>
      <c r="AJ27" s="74" t="str">
        <f>IF(SUM('Control Sample Data'!N$3:N$98)&gt;10,IF(AND(ISNUMBER('Control Sample Data'!N27),'Control Sample Data'!N27&lt;35,'Control Sample Data'!N27&gt;0),'Control Sample Data'!N27-'Choose Housekeeping Genes'!AL$25,35-'Choose Housekeeping Genes'!AL$25),"")</f>
        <v/>
      </c>
      <c r="AK27" s="74" t="str">
        <f>IF(SUM('Control Sample Data'!O$3:O$98)&gt;10,IF(AND(ISNUMBER('Control Sample Data'!O27),'Control Sample Data'!O27&lt;35,'Control Sample Data'!O27&gt;0),'Control Sample Data'!O27-'Choose Housekeeping Genes'!AM$25,35-'Choose Housekeeping Genes'!AM$25),"")</f>
        <v/>
      </c>
      <c r="AL27" s="74" t="str">
        <f>IF(SUM('Control Sample Data'!P$3:P$98)&gt;10,IF(AND(ISNUMBER('Control Sample Data'!P27),'Control Sample Data'!P27&lt;35,'Control Sample Data'!P27&gt;0),'Control Sample Data'!P27-'Choose Housekeeping Genes'!AN$25,35-'Choose Housekeeping Genes'!AN$25),"")</f>
        <v/>
      </c>
      <c r="AM27" s="74" t="str">
        <f>IF(SUM('Control Sample Data'!Q$3:Q$98)&gt;10,IF(AND(ISNUMBER('Control Sample Data'!Q27),'Control Sample Data'!Q27&lt;35,'Control Sample Data'!Q27&gt;0),'Control Sample Data'!Q27-'Choose Housekeeping Genes'!AO$25,35-'Choose Housekeeping Genes'!AO$25),"")</f>
        <v/>
      </c>
      <c r="AN27" s="74" t="str">
        <f>IF(SUM('Control Sample Data'!R$3:R$98)&gt;10,IF(AND(ISNUMBER('Control Sample Data'!R27),'Control Sample Data'!R27&lt;35,'Control Sample Data'!R27&gt;0),'Control Sample Data'!R27-'Choose Housekeeping Genes'!AP$25,35-'Choose Housekeeping Genes'!AP$25),"")</f>
        <v/>
      </c>
      <c r="AO27" s="74" t="str">
        <f>IF(SUM('Control Sample Data'!S$3:S$98)&gt;10,IF(AND(ISNUMBER('Control Sample Data'!S27),'Control Sample Data'!S27&lt;35,'Control Sample Data'!S27&gt;0),'Control Sample Data'!S27-'Choose Housekeeping Genes'!AQ$25,35-'Choose Housekeeping Genes'!AQ$25),"")</f>
        <v/>
      </c>
      <c r="AP27" s="74" t="str">
        <f>IF(SUM('Control Sample Data'!T$3:T$98)&gt;10,IF(AND(ISNUMBER('Control Sample Data'!T27),'Control Sample Data'!T27&lt;35,'Control Sample Data'!T27&gt;0),'Control Sample Data'!T27-'Choose Housekeeping Genes'!AR$25,35-'Choose Housekeeping Genes'!AR$25),"")</f>
        <v/>
      </c>
      <c r="AQ27" s="74" t="str">
        <f>IF(SUM('Control Sample Data'!U$3:U$98)&gt;10,IF(AND(ISNUMBER('Control Sample Data'!U27),'Control Sample Data'!U27&lt;35,'Control Sample Data'!U27&gt;0),'Control Sample Data'!U27-'Choose Housekeeping Genes'!AS$25,35-'Choose Housekeeping Genes'!AS$25),"")</f>
        <v/>
      </c>
      <c r="AR27" s="74" t="str">
        <f>IF(SUM('Control Sample Data'!V$3:V$98)&gt;10,IF(AND(ISNUMBER('Control Sample Data'!V27),'Control Sample Data'!V27&lt;35,'Control Sample Data'!V27&gt;0),'Control Sample Data'!V27-'Choose Housekeeping Genes'!AT$25,35-'Choose Housekeeping Genes'!AT$25),"")</f>
        <v/>
      </c>
      <c r="AS27" s="29" t="str">
        <f>'Control Sample Data'!A27</f>
        <v>TRMT10C</v>
      </c>
      <c r="AT27" s="28" t="s">
        <v>26</v>
      </c>
      <c r="AU27" s="74" t="str">
        <f ca="1">IF(ISNUMBER(C27-'Choose Housekeeping Genes'!D$15),C27-'Choose Housekeeping Genes'!D$15,"")</f>
        <v/>
      </c>
      <c r="AV27" s="74" t="str">
        <f ca="1">IF(ISNUMBER(D27-'Choose Housekeeping Genes'!E$15),D27-'Choose Housekeeping Genes'!E$15,"")</f>
        <v/>
      </c>
      <c r="AW27" s="74" t="str">
        <f ca="1">IF(ISNUMBER(E27-'Choose Housekeeping Genes'!F$15),E27-'Choose Housekeeping Genes'!F$15,"")</f>
        <v/>
      </c>
      <c r="AX27" s="74" t="str">
        <f ca="1">IF(ISNUMBER(F27-'Choose Housekeeping Genes'!G$15),F27-'Choose Housekeeping Genes'!G$15,"")</f>
        <v/>
      </c>
      <c r="AY27" s="74" t="str">
        <f ca="1">IF(ISNUMBER(G27-'Choose Housekeeping Genes'!H$15),G27-'Choose Housekeeping Genes'!H$15,"")</f>
        <v/>
      </c>
      <c r="AZ27" s="74" t="str">
        <f ca="1">IF(ISNUMBER(H27-'Choose Housekeeping Genes'!I$15),H27-'Choose Housekeeping Genes'!I$15,"")</f>
        <v/>
      </c>
      <c r="BA27" s="74" t="str">
        <f ca="1">IF(ISNUMBER(I27-'Choose Housekeeping Genes'!J$15),I27-'Choose Housekeeping Genes'!J$15,"")</f>
        <v/>
      </c>
      <c r="BB27" s="74" t="str">
        <f ca="1">IF(ISNUMBER(J27-'Choose Housekeeping Genes'!K$15),J27-'Choose Housekeeping Genes'!K$15,"")</f>
        <v/>
      </c>
      <c r="BC27" s="74" t="str">
        <f ca="1">IF(ISNUMBER(K27-'Choose Housekeeping Genes'!L$15),K27-'Choose Housekeeping Genes'!L$15,"")</f>
        <v/>
      </c>
      <c r="BD27" s="74" t="str">
        <f ca="1">IF(ISNUMBER(L27-'Choose Housekeeping Genes'!M$15),L27-'Choose Housekeeping Genes'!M$15,"")</f>
        <v/>
      </c>
      <c r="BE27" s="74" t="str">
        <f ca="1">IF(ISNUMBER(M27-'Choose Housekeeping Genes'!N$15),M27-'Choose Housekeeping Genes'!N$15,"")</f>
        <v/>
      </c>
      <c r="BF27" s="74" t="str">
        <f ca="1">IF(ISNUMBER(N27-'Choose Housekeeping Genes'!O$15),N27-'Choose Housekeeping Genes'!O$15,"")</f>
        <v/>
      </c>
      <c r="BG27" s="74" t="str">
        <f ca="1">IF(ISNUMBER(O27-'Choose Housekeeping Genes'!P$15),O27-'Choose Housekeeping Genes'!P$15,"")</f>
        <v/>
      </c>
      <c r="BH27" s="74" t="str">
        <f ca="1">IF(ISNUMBER(P27-'Choose Housekeeping Genes'!Q$15),P27-'Choose Housekeeping Genes'!Q$15,"")</f>
        <v/>
      </c>
      <c r="BI27" s="74" t="str">
        <f ca="1">IF(ISNUMBER(Q27-'Choose Housekeeping Genes'!R$15),Q27-'Choose Housekeeping Genes'!R$15,"")</f>
        <v/>
      </c>
      <c r="BJ27" s="74" t="str">
        <f ca="1">IF(ISNUMBER(R27-'Choose Housekeeping Genes'!S$15),R27-'Choose Housekeeping Genes'!S$15,"")</f>
        <v/>
      </c>
      <c r="BK27" s="74" t="str">
        <f ca="1">IF(ISNUMBER(S27-'Choose Housekeeping Genes'!T$15),S27-'Choose Housekeeping Genes'!T$15,"")</f>
        <v/>
      </c>
      <c r="BL27" s="74" t="str">
        <f ca="1">IF(ISNUMBER(T27-'Choose Housekeeping Genes'!U$15),T27-'Choose Housekeeping Genes'!U$15,"")</f>
        <v/>
      </c>
      <c r="BM27" s="74" t="str">
        <f ca="1">IF(ISNUMBER(U27-'Choose Housekeeping Genes'!V$15),U27-'Choose Housekeeping Genes'!V$15,"")</f>
        <v/>
      </c>
      <c r="BN27" s="74" t="str">
        <f ca="1">IF(ISNUMBER(V27-'Choose Housekeeping Genes'!W$15),V27-'Choose Housekeeping Genes'!W$15,"")</f>
        <v/>
      </c>
      <c r="BO27" s="141" t="str">
        <f t="shared" si="0"/>
        <v>TRMT10C</v>
      </c>
      <c r="BP27" s="139" t="s">
        <v>26</v>
      </c>
      <c r="BQ27" s="74" t="str">
        <f ca="1">IF(ISNUMBER(Y27-'Choose Housekeeping Genes'!AA$15),Y27-'Choose Housekeeping Genes'!AA$15,"")</f>
        <v/>
      </c>
      <c r="BR27" s="74" t="str">
        <f ca="1">IF(ISNUMBER(Z27-'Choose Housekeeping Genes'!AB$15),Z27-'Choose Housekeeping Genes'!AB$15,"")</f>
        <v/>
      </c>
      <c r="BS27" s="74" t="str">
        <f ca="1">IF(ISNUMBER(AA27-'Choose Housekeeping Genes'!AC$15),AA27-'Choose Housekeeping Genes'!AC$15,"")</f>
        <v/>
      </c>
      <c r="BT27" s="74" t="str">
        <f ca="1">IF(ISNUMBER(AB27-'Choose Housekeeping Genes'!AD$15),AB27-'Choose Housekeeping Genes'!AD$15,"")</f>
        <v/>
      </c>
      <c r="BU27" s="74" t="str">
        <f ca="1">IF(ISNUMBER(AC27-'Choose Housekeeping Genes'!AE$15),AC27-'Choose Housekeeping Genes'!AE$15,"")</f>
        <v/>
      </c>
      <c r="BV27" s="74" t="str">
        <f ca="1">IF(ISNUMBER(AD27-'Choose Housekeeping Genes'!AF$15),AD27-'Choose Housekeeping Genes'!AF$15,"")</f>
        <v/>
      </c>
      <c r="BW27" s="74" t="str">
        <f ca="1">IF(ISNUMBER(AE27-'Choose Housekeeping Genes'!AG$15),AE27-'Choose Housekeeping Genes'!AG$15,"")</f>
        <v/>
      </c>
      <c r="BX27" s="74" t="str">
        <f ca="1">IF(ISNUMBER(AF27-'Choose Housekeeping Genes'!AH$15),AF27-'Choose Housekeeping Genes'!AH$15,"")</f>
        <v/>
      </c>
      <c r="BY27" s="74" t="str">
        <f ca="1">IF(ISNUMBER(AG27-'Choose Housekeeping Genes'!AI$15),AG27-'Choose Housekeeping Genes'!AI$15,"")</f>
        <v/>
      </c>
      <c r="BZ27" s="74" t="str">
        <f ca="1">IF(ISNUMBER(AH27-'Choose Housekeeping Genes'!AJ$15),AH27-'Choose Housekeeping Genes'!AJ$15,"")</f>
        <v/>
      </c>
      <c r="CA27" s="74" t="str">
        <f ca="1">IF(ISNUMBER(AI27-'Choose Housekeeping Genes'!AK$15),AI27-'Choose Housekeeping Genes'!AK$15,"")</f>
        <v/>
      </c>
      <c r="CB27" s="74" t="str">
        <f ca="1">IF(ISNUMBER(AJ27-'Choose Housekeeping Genes'!AL$15),AJ27-'Choose Housekeeping Genes'!AL$15,"")</f>
        <v/>
      </c>
      <c r="CC27" s="74" t="str">
        <f ca="1">IF(ISNUMBER(AK27-'Choose Housekeeping Genes'!AM$15),AK27-'Choose Housekeeping Genes'!AM$15,"")</f>
        <v/>
      </c>
      <c r="CD27" s="74" t="str">
        <f ca="1">IF(ISNUMBER(AL27-'Choose Housekeeping Genes'!AN$15),AL27-'Choose Housekeeping Genes'!AN$15,"")</f>
        <v/>
      </c>
      <c r="CE27" s="74" t="str">
        <f ca="1">IF(ISNUMBER(AM27-'Choose Housekeeping Genes'!AO$15),AM27-'Choose Housekeeping Genes'!AO$15,"")</f>
        <v/>
      </c>
      <c r="CF27" s="74" t="str">
        <f ca="1">IF(ISNUMBER(AN27-'Choose Housekeeping Genes'!AP$15),AN27-'Choose Housekeeping Genes'!AP$15,"")</f>
        <v/>
      </c>
      <c r="CG27" s="74" t="str">
        <f ca="1">IF(ISNUMBER(AO27-'Choose Housekeeping Genes'!AQ$15),AO27-'Choose Housekeeping Genes'!AQ$15,"")</f>
        <v/>
      </c>
      <c r="CH27" s="74" t="str">
        <f ca="1">IF(ISNUMBER(AP27-'Choose Housekeeping Genes'!AR$15),AP27-'Choose Housekeeping Genes'!AR$15,"")</f>
        <v/>
      </c>
      <c r="CI27" s="74" t="str">
        <f ca="1">IF(ISNUMBER(AQ27-'Choose Housekeeping Genes'!AS$15),AQ27-'Choose Housekeeping Genes'!AS$15,"")</f>
        <v/>
      </c>
      <c r="CJ27" s="74" t="str">
        <f ca="1">IF(ISNUMBER(AR27-'Choose Housekeeping Genes'!AT$15),AR27-'Choose Housekeeping Genes'!AT$15,"")</f>
        <v/>
      </c>
      <c r="CK27" s="22" t="e">
        <f t="shared" ca="1" si="1"/>
        <v>#DIV/0!</v>
      </c>
      <c r="CL27" s="111" t="e">
        <f t="shared" ca="1" si="2"/>
        <v>#DIV/0!</v>
      </c>
    </row>
    <row r="28" spans="1:102" ht="12.75" customHeight="1" x14ac:dyDescent="0.2">
      <c r="A28" s="27" t="str">
        <f>'Test Sample Data'!A28</f>
        <v>TRMT6</v>
      </c>
      <c r="B28" s="28" t="s">
        <v>27</v>
      </c>
      <c r="C28" s="74" t="str">
        <f>IF(SUM('Test Sample Data'!C$3:C$98)&gt;10,IF(AND(ISNUMBER('Test Sample Data'!C28),'Test Sample Data'!C28&lt;35,'Test Sample Data'!C28&gt;0),'Test Sample Data'!C28-'Choose Housekeeping Genes'!D$25,35-'Choose Housekeeping Genes'!D$25),"")</f>
        <v/>
      </c>
      <c r="D28" s="74" t="str">
        <f>IF(SUM('Test Sample Data'!D$3:D$98)&gt;10,IF(AND(ISNUMBER('Test Sample Data'!D28),'Test Sample Data'!D28&lt;35,'Test Sample Data'!D28&gt;0),'Test Sample Data'!D28-'Choose Housekeeping Genes'!E$25,35-'Choose Housekeeping Genes'!E$25),"")</f>
        <v/>
      </c>
      <c r="E28" s="74" t="str">
        <f>IF(SUM('Test Sample Data'!E$3:E$98)&gt;10,IF(AND(ISNUMBER('Test Sample Data'!E28),'Test Sample Data'!E28&lt;35,'Test Sample Data'!E28&gt;0),'Test Sample Data'!E28-'Choose Housekeeping Genes'!F$25,35-'Choose Housekeeping Genes'!F$25),"")</f>
        <v/>
      </c>
      <c r="F28" s="74" t="str">
        <f>IF(SUM('Test Sample Data'!F$3:F$98)&gt;10,IF(AND(ISNUMBER('Test Sample Data'!F28),'Test Sample Data'!F28&lt;35,'Test Sample Data'!F28&gt;0),'Test Sample Data'!F28-'Choose Housekeeping Genes'!G$25,35-'Choose Housekeeping Genes'!G$25),"")</f>
        <v/>
      </c>
      <c r="G28" s="74" t="str">
        <f>IF(SUM('Test Sample Data'!G$3:G$98)&gt;10,IF(AND(ISNUMBER('Test Sample Data'!G28),'Test Sample Data'!G28&lt;35,'Test Sample Data'!G28&gt;0),'Test Sample Data'!G28-'Choose Housekeeping Genes'!H$25,35-'Choose Housekeeping Genes'!H$25),"")</f>
        <v/>
      </c>
      <c r="H28" s="74" t="str">
        <f>IF(SUM('Test Sample Data'!H$3:H$98)&gt;10,IF(AND(ISNUMBER('Test Sample Data'!H28),'Test Sample Data'!H28&lt;35,'Test Sample Data'!H28&gt;0),'Test Sample Data'!H28-'Choose Housekeeping Genes'!I$25,35-'Choose Housekeeping Genes'!I$25),"")</f>
        <v/>
      </c>
      <c r="I28" s="74" t="str">
        <f>IF(SUM('Test Sample Data'!I$3:I$98)&gt;10,IF(AND(ISNUMBER('Test Sample Data'!I28),'Test Sample Data'!I28&lt;35,'Test Sample Data'!I28&gt;0),'Test Sample Data'!I28-'Choose Housekeeping Genes'!J$25,35-'Choose Housekeeping Genes'!J$25),"")</f>
        <v/>
      </c>
      <c r="J28" s="74" t="str">
        <f>IF(SUM('Test Sample Data'!J$3:J$98)&gt;10,IF(AND(ISNUMBER('Test Sample Data'!J28),'Test Sample Data'!J28&lt;35,'Test Sample Data'!J28&gt;0),'Test Sample Data'!J28-'Choose Housekeeping Genes'!K$25,35-'Choose Housekeeping Genes'!K$25),"")</f>
        <v/>
      </c>
      <c r="K28" s="74" t="str">
        <f>IF(SUM('Test Sample Data'!K$3:K$98)&gt;10,IF(AND(ISNUMBER('Test Sample Data'!K28),'Test Sample Data'!K28&lt;35,'Test Sample Data'!K28&gt;0),'Test Sample Data'!K28-'Choose Housekeeping Genes'!L$25,35-'Choose Housekeeping Genes'!L$25),"")</f>
        <v/>
      </c>
      <c r="L28" s="74" t="str">
        <f>IF(SUM('Test Sample Data'!L$3:L$98)&gt;10,IF(AND(ISNUMBER('Test Sample Data'!L28),'Test Sample Data'!L28&lt;35,'Test Sample Data'!L28&gt;0),'Test Sample Data'!L28-'Choose Housekeeping Genes'!M$25,35-'Choose Housekeeping Genes'!M$25),"")</f>
        <v/>
      </c>
      <c r="M28" s="74" t="str">
        <f>IF(SUM('Test Sample Data'!M$3:M$98)&gt;10,IF(AND(ISNUMBER('Test Sample Data'!M28),'Test Sample Data'!M28&lt;35,'Test Sample Data'!M28&gt;0),'Test Sample Data'!M28-'Choose Housekeeping Genes'!N$25,35-'Choose Housekeeping Genes'!N$25),"")</f>
        <v/>
      </c>
      <c r="N28" s="74" t="str">
        <f>IF(SUM('Test Sample Data'!N$3:N$98)&gt;10,IF(AND(ISNUMBER('Test Sample Data'!N28),'Test Sample Data'!N28&lt;35,'Test Sample Data'!N28&gt;0),'Test Sample Data'!N28-'Choose Housekeeping Genes'!O$25,35-'Choose Housekeeping Genes'!O$25),"")</f>
        <v/>
      </c>
      <c r="O28" s="74" t="str">
        <f>IF(SUM('Test Sample Data'!O$3:O$98)&gt;10,IF(AND(ISNUMBER('Test Sample Data'!O28),'Test Sample Data'!O28&lt;35,'Test Sample Data'!O28&gt;0),'Test Sample Data'!O28-'Choose Housekeeping Genes'!P$25,35-'Choose Housekeeping Genes'!P$25),"")</f>
        <v/>
      </c>
      <c r="P28" s="74" t="str">
        <f>IF(SUM('Test Sample Data'!P$3:P$98)&gt;10,IF(AND(ISNUMBER('Test Sample Data'!P28),'Test Sample Data'!P28&lt;35,'Test Sample Data'!P28&gt;0),'Test Sample Data'!P28-'Choose Housekeeping Genes'!Q$25,35-'Choose Housekeeping Genes'!Q$25),"")</f>
        <v/>
      </c>
      <c r="Q28" s="74" t="str">
        <f>IF(SUM('Test Sample Data'!Q$3:Q$98)&gt;10,IF(AND(ISNUMBER('Test Sample Data'!Q28),'Test Sample Data'!Q28&lt;35,'Test Sample Data'!Q28&gt;0),'Test Sample Data'!Q28-'Choose Housekeeping Genes'!R$25,35-'Choose Housekeeping Genes'!R$25),"")</f>
        <v/>
      </c>
      <c r="R28" s="74" t="str">
        <f>IF(SUM('Test Sample Data'!R$3:R$98)&gt;10,IF(AND(ISNUMBER('Test Sample Data'!R28),'Test Sample Data'!R28&lt;35,'Test Sample Data'!R28&gt;0),'Test Sample Data'!R28-'Choose Housekeeping Genes'!S$25,35-'Choose Housekeeping Genes'!S$25),"")</f>
        <v/>
      </c>
      <c r="S28" s="74" t="str">
        <f>IF(SUM('Test Sample Data'!S$3:S$98)&gt;10,IF(AND(ISNUMBER('Test Sample Data'!S28),'Test Sample Data'!S28&lt;35,'Test Sample Data'!S28&gt;0),'Test Sample Data'!S28-'Choose Housekeeping Genes'!T$25,35-'Choose Housekeeping Genes'!T$25),"")</f>
        <v/>
      </c>
      <c r="T28" s="74" t="str">
        <f>IF(SUM('Test Sample Data'!T$3:T$98)&gt;10,IF(AND(ISNUMBER('Test Sample Data'!T28),'Test Sample Data'!T28&lt;35,'Test Sample Data'!T28&gt;0),'Test Sample Data'!T28-'Choose Housekeeping Genes'!U$25,35-'Choose Housekeeping Genes'!U$25),"")</f>
        <v/>
      </c>
      <c r="U28" s="74" t="str">
        <f>IF(SUM('Test Sample Data'!U$3:U$98)&gt;10,IF(AND(ISNUMBER('Test Sample Data'!U28),'Test Sample Data'!U28&lt;35,'Test Sample Data'!U28&gt;0),'Test Sample Data'!U28-'Choose Housekeeping Genes'!V$25,35-'Choose Housekeeping Genes'!V$25),"")</f>
        <v/>
      </c>
      <c r="V28" s="74" t="str">
        <f>IF(SUM('Test Sample Data'!V$3:V$98)&gt;10,IF(AND(ISNUMBER('Test Sample Data'!V28),'Test Sample Data'!V28&lt;35,'Test Sample Data'!V28&gt;0),'Test Sample Data'!V28-'Choose Housekeeping Genes'!W$25,35-'Choose Housekeeping Genes'!W$25),"")</f>
        <v/>
      </c>
      <c r="W28" s="138" t="str">
        <f>'Control Sample Data'!A28</f>
        <v>TRMT6</v>
      </c>
      <c r="X28" s="139" t="s">
        <v>27</v>
      </c>
      <c r="Y28" s="74" t="str">
        <f>IF(SUM('Control Sample Data'!C$3:C$98)&gt;10,IF(AND(ISNUMBER('Control Sample Data'!C28),'Control Sample Data'!C28&lt;35,'Control Sample Data'!C28&gt;0),'Control Sample Data'!C28-'Choose Housekeeping Genes'!AA$25,35-'Choose Housekeeping Genes'!AA$25),"")</f>
        <v/>
      </c>
      <c r="Z28" s="74" t="str">
        <f>IF(SUM('Control Sample Data'!D$3:D$98)&gt;10,IF(AND(ISNUMBER('Control Sample Data'!D28),'Control Sample Data'!D28&lt;35,'Control Sample Data'!D28&gt;0),'Control Sample Data'!D28-'Choose Housekeeping Genes'!AB$25,35-'Choose Housekeeping Genes'!AB$25),"")</f>
        <v/>
      </c>
      <c r="AA28" s="74" t="str">
        <f>IF(SUM('Control Sample Data'!E$3:E$98)&gt;10,IF(AND(ISNUMBER('Control Sample Data'!E28),'Control Sample Data'!E28&lt;35,'Control Sample Data'!E28&gt;0),'Control Sample Data'!E28-'Choose Housekeeping Genes'!AC$25,35-'Choose Housekeeping Genes'!AC$25),"")</f>
        <v/>
      </c>
      <c r="AB28" s="74" t="str">
        <f>IF(SUM('Control Sample Data'!F$3:F$98)&gt;10,IF(AND(ISNUMBER('Control Sample Data'!F28),'Control Sample Data'!F28&lt;35,'Control Sample Data'!F28&gt;0),'Control Sample Data'!F28-'Choose Housekeeping Genes'!AD$25,35-'Choose Housekeeping Genes'!AD$25),"")</f>
        <v/>
      </c>
      <c r="AC28" s="74" t="str">
        <f>IF(SUM('Control Sample Data'!G$3:G$98)&gt;10,IF(AND(ISNUMBER('Control Sample Data'!G28),'Control Sample Data'!G28&lt;35,'Control Sample Data'!G28&gt;0),'Control Sample Data'!G28-'Choose Housekeeping Genes'!AE$25,35-'Choose Housekeeping Genes'!AE$25),"")</f>
        <v/>
      </c>
      <c r="AD28" s="74" t="str">
        <f>IF(SUM('Control Sample Data'!H$3:H$98)&gt;10,IF(AND(ISNUMBER('Control Sample Data'!H28),'Control Sample Data'!H28&lt;35,'Control Sample Data'!H28&gt;0),'Control Sample Data'!H28-'Choose Housekeeping Genes'!AF$25,35-'Choose Housekeeping Genes'!AF$25),"")</f>
        <v/>
      </c>
      <c r="AE28" s="74" t="str">
        <f>IF(SUM('Control Sample Data'!I$3:I$98)&gt;10,IF(AND(ISNUMBER('Control Sample Data'!I28),'Control Sample Data'!I28&lt;35,'Control Sample Data'!I28&gt;0),'Control Sample Data'!I28-'Choose Housekeeping Genes'!AG$25,35-'Choose Housekeeping Genes'!AG$25),"")</f>
        <v/>
      </c>
      <c r="AF28" s="74" t="str">
        <f>IF(SUM('Control Sample Data'!J$3:J$98)&gt;10,IF(AND(ISNUMBER('Control Sample Data'!J28),'Control Sample Data'!J28&lt;35,'Control Sample Data'!J28&gt;0),'Control Sample Data'!J28-'Choose Housekeeping Genes'!AH$25,35-'Choose Housekeeping Genes'!AH$25),"")</f>
        <v/>
      </c>
      <c r="AG28" s="74" t="str">
        <f>IF(SUM('Control Sample Data'!K$3:K$98)&gt;10,IF(AND(ISNUMBER('Control Sample Data'!K28),'Control Sample Data'!K28&lt;35,'Control Sample Data'!K28&gt;0),'Control Sample Data'!K28-'Choose Housekeeping Genes'!AI$25,35-'Choose Housekeeping Genes'!AI$25),"")</f>
        <v/>
      </c>
      <c r="AH28" s="74" t="str">
        <f>IF(SUM('Control Sample Data'!L$3:L$98)&gt;10,IF(AND(ISNUMBER('Control Sample Data'!L28),'Control Sample Data'!L28&lt;35,'Control Sample Data'!L28&gt;0),'Control Sample Data'!L28-'Choose Housekeeping Genes'!AJ$25,35-'Choose Housekeeping Genes'!AJ$25),"")</f>
        <v/>
      </c>
      <c r="AI28" s="74" t="str">
        <f>IF(SUM('Control Sample Data'!M$3:M$98)&gt;10,IF(AND(ISNUMBER('Control Sample Data'!M28),'Control Sample Data'!M28&lt;35,'Control Sample Data'!M28&gt;0),'Control Sample Data'!M28-'Choose Housekeeping Genes'!AK$25,35-'Choose Housekeeping Genes'!AK$25),"")</f>
        <v/>
      </c>
      <c r="AJ28" s="74" t="str">
        <f>IF(SUM('Control Sample Data'!N$3:N$98)&gt;10,IF(AND(ISNUMBER('Control Sample Data'!N28),'Control Sample Data'!N28&lt;35,'Control Sample Data'!N28&gt;0),'Control Sample Data'!N28-'Choose Housekeeping Genes'!AL$25,35-'Choose Housekeeping Genes'!AL$25),"")</f>
        <v/>
      </c>
      <c r="AK28" s="74" t="str">
        <f>IF(SUM('Control Sample Data'!O$3:O$98)&gt;10,IF(AND(ISNUMBER('Control Sample Data'!O28),'Control Sample Data'!O28&lt;35,'Control Sample Data'!O28&gt;0),'Control Sample Data'!O28-'Choose Housekeeping Genes'!AM$25,35-'Choose Housekeeping Genes'!AM$25),"")</f>
        <v/>
      </c>
      <c r="AL28" s="74" t="str">
        <f>IF(SUM('Control Sample Data'!P$3:P$98)&gt;10,IF(AND(ISNUMBER('Control Sample Data'!P28),'Control Sample Data'!P28&lt;35,'Control Sample Data'!P28&gt;0),'Control Sample Data'!P28-'Choose Housekeeping Genes'!AN$25,35-'Choose Housekeeping Genes'!AN$25),"")</f>
        <v/>
      </c>
      <c r="AM28" s="74" t="str">
        <f>IF(SUM('Control Sample Data'!Q$3:Q$98)&gt;10,IF(AND(ISNUMBER('Control Sample Data'!Q28),'Control Sample Data'!Q28&lt;35,'Control Sample Data'!Q28&gt;0),'Control Sample Data'!Q28-'Choose Housekeeping Genes'!AO$25,35-'Choose Housekeeping Genes'!AO$25),"")</f>
        <v/>
      </c>
      <c r="AN28" s="74" t="str">
        <f>IF(SUM('Control Sample Data'!R$3:R$98)&gt;10,IF(AND(ISNUMBER('Control Sample Data'!R28),'Control Sample Data'!R28&lt;35,'Control Sample Data'!R28&gt;0),'Control Sample Data'!R28-'Choose Housekeeping Genes'!AP$25,35-'Choose Housekeeping Genes'!AP$25),"")</f>
        <v/>
      </c>
      <c r="AO28" s="74" t="str">
        <f>IF(SUM('Control Sample Data'!S$3:S$98)&gt;10,IF(AND(ISNUMBER('Control Sample Data'!S28),'Control Sample Data'!S28&lt;35,'Control Sample Data'!S28&gt;0),'Control Sample Data'!S28-'Choose Housekeeping Genes'!AQ$25,35-'Choose Housekeeping Genes'!AQ$25),"")</f>
        <v/>
      </c>
      <c r="AP28" s="74" t="str">
        <f>IF(SUM('Control Sample Data'!T$3:T$98)&gt;10,IF(AND(ISNUMBER('Control Sample Data'!T28),'Control Sample Data'!T28&lt;35,'Control Sample Data'!T28&gt;0),'Control Sample Data'!T28-'Choose Housekeeping Genes'!AR$25,35-'Choose Housekeeping Genes'!AR$25),"")</f>
        <v/>
      </c>
      <c r="AQ28" s="74" t="str">
        <f>IF(SUM('Control Sample Data'!U$3:U$98)&gt;10,IF(AND(ISNUMBER('Control Sample Data'!U28),'Control Sample Data'!U28&lt;35,'Control Sample Data'!U28&gt;0),'Control Sample Data'!U28-'Choose Housekeeping Genes'!AS$25,35-'Choose Housekeeping Genes'!AS$25),"")</f>
        <v/>
      </c>
      <c r="AR28" s="74" t="str">
        <f>IF(SUM('Control Sample Data'!V$3:V$98)&gt;10,IF(AND(ISNUMBER('Control Sample Data'!V28),'Control Sample Data'!V28&lt;35,'Control Sample Data'!V28&gt;0),'Control Sample Data'!V28-'Choose Housekeeping Genes'!AT$25,35-'Choose Housekeeping Genes'!AT$25),"")</f>
        <v/>
      </c>
      <c r="AS28" s="29" t="str">
        <f>'Control Sample Data'!A28</f>
        <v>TRMT6</v>
      </c>
      <c r="AT28" s="28" t="s">
        <v>27</v>
      </c>
      <c r="AU28" s="74" t="str">
        <f ca="1">IF(ISNUMBER(C28-'Choose Housekeeping Genes'!D$15),C28-'Choose Housekeeping Genes'!D$15,"")</f>
        <v/>
      </c>
      <c r="AV28" s="74" t="str">
        <f ca="1">IF(ISNUMBER(D28-'Choose Housekeeping Genes'!E$15),D28-'Choose Housekeeping Genes'!E$15,"")</f>
        <v/>
      </c>
      <c r="AW28" s="74" t="str">
        <f ca="1">IF(ISNUMBER(E28-'Choose Housekeeping Genes'!F$15),E28-'Choose Housekeeping Genes'!F$15,"")</f>
        <v/>
      </c>
      <c r="AX28" s="74" t="str">
        <f ca="1">IF(ISNUMBER(F28-'Choose Housekeeping Genes'!G$15),F28-'Choose Housekeeping Genes'!G$15,"")</f>
        <v/>
      </c>
      <c r="AY28" s="74" t="str">
        <f ca="1">IF(ISNUMBER(G28-'Choose Housekeeping Genes'!H$15),G28-'Choose Housekeeping Genes'!H$15,"")</f>
        <v/>
      </c>
      <c r="AZ28" s="74" t="str">
        <f ca="1">IF(ISNUMBER(H28-'Choose Housekeeping Genes'!I$15),H28-'Choose Housekeeping Genes'!I$15,"")</f>
        <v/>
      </c>
      <c r="BA28" s="74" t="str">
        <f ca="1">IF(ISNUMBER(I28-'Choose Housekeeping Genes'!J$15),I28-'Choose Housekeeping Genes'!J$15,"")</f>
        <v/>
      </c>
      <c r="BB28" s="74" t="str">
        <f ca="1">IF(ISNUMBER(J28-'Choose Housekeeping Genes'!K$15),J28-'Choose Housekeeping Genes'!K$15,"")</f>
        <v/>
      </c>
      <c r="BC28" s="74" t="str">
        <f ca="1">IF(ISNUMBER(K28-'Choose Housekeeping Genes'!L$15),K28-'Choose Housekeeping Genes'!L$15,"")</f>
        <v/>
      </c>
      <c r="BD28" s="74" t="str">
        <f ca="1">IF(ISNUMBER(L28-'Choose Housekeeping Genes'!M$15),L28-'Choose Housekeeping Genes'!M$15,"")</f>
        <v/>
      </c>
      <c r="BE28" s="74" t="str">
        <f ca="1">IF(ISNUMBER(M28-'Choose Housekeeping Genes'!N$15),M28-'Choose Housekeeping Genes'!N$15,"")</f>
        <v/>
      </c>
      <c r="BF28" s="74" t="str">
        <f ca="1">IF(ISNUMBER(N28-'Choose Housekeeping Genes'!O$15),N28-'Choose Housekeeping Genes'!O$15,"")</f>
        <v/>
      </c>
      <c r="BG28" s="74" t="str">
        <f ca="1">IF(ISNUMBER(O28-'Choose Housekeeping Genes'!P$15),O28-'Choose Housekeeping Genes'!P$15,"")</f>
        <v/>
      </c>
      <c r="BH28" s="74" t="str">
        <f ca="1">IF(ISNUMBER(P28-'Choose Housekeeping Genes'!Q$15),P28-'Choose Housekeeping Genes'!Q$15,"")</f>
        <v/>
      </c>
      <c r="BI28" s="74" t="str">
        <f ca="1">IF(ISNUMBER(Q28-'Choose Housekeeping Genes'!R$15),Q28-'Choose Housekeeping Genes'!R$15,"")</f>
        <v/>
      </c>
      <c r="BJ28" s="74" t="str">
        <f ca="1">IF(ISNUMBER(R28-'Choose Housekeeping Genes'!S$15),R28-'Choose Housekeeping Genes'!S$15,"")</f>
        <v/>
      </c>
      <c r="BK28" s="74" t="str">
        <f ca="1">IF(ISNUMBER(S28-'Choose Housekeeping Genes'!T$15),S28-'Choose Housekeeping Genes'!T$15,"")</f>
        <v/>
      </c>
      <c r="BL28" s="74" t="str">
        <f ca="1">IF(ISNUMBER(T28-'Choose Housekeeping Genes'!U$15),T28-'Choose Housekeeping Genes'!U$15,"")</f>
        <v/>
      </c>
      <c r="BM28" s="74" t="str">
        <f ca="1">IF(ISNUMBER(U28-'Choose Housekeeping Genes'!V$15),U28-'Choose Housekeeping Genes'!V$15,"")</f>
        <v/>
      </c>
      <c r="BN28" s="74" t="str">
        <f ca="1">IF(ISNUMBER(V28-'Choose Housekeeping Genes'!W$15),V28-'Choose Housekeeping Genes'!W$15,"")</f>
        <v/>
      </c>
      <c r="BO28" s="141" t="str">
        <f t="shared" si="0"/>
        <v>TRMT6</v>
      </c>
      <c r="BP28" s="139" t="s">
        <v>27</v>
      </c>
      <c r="BQ28" s="74" t="str">
        <f ca="1">IF(ISNUMBER(Y28-'Choose Housekeeping Genes'!AA$15),Y28-'Choose Housekeeping Genes'!AA$15,"")</f>
        <v/>
      </c>
      <c r="BR28" s="74" t="str">
        <f ca="1">IF(ISNUMBER(Z28-'Choose Housekeeping Genes'!AB$15),Z28-'Choose Housekeeping Genes'!AB$15,"")</f>
        <v/>
      </c>
      <c r="BS28" s="74" t="str">
        <f ca="1">IF(ISNUMBER(AA28-'Choose Housekeeping Genes'!AC$15),AA28-'Choose Housekeeping Genes'!AC$15,"")</f>
        <v/>
      </c>
      <c r="BT28" s="74" t="str">
        <f ca="1">IF(ISNUMBER(AB28-'Choose Housekeeping Genes'!AD$15),AB28-'Choose Housekeeping Genes'!AD$15,"")</f>
        <v/>
      </c>
      <c r="BU28" s="74" t="str">
        <f ca="1">IF(ISNUMBER(AC28-'Choose Housekeeping Genes'!AE$15),AC28-'Choose Housekeeping Genes'!AE$15,"")</f>
        <v/>
      </c>
      <c r="BV28" s="74" t="str">
        <f ca="1">IF(ISNUMBER(AD28-'Choose Housekeeping Genes'!AF$15),AD28-'Choose Housekeeping Genes'!AF$15,"")</f>
        <v/>
      </c>
      <c r="BW28" s="74" t="str">
        <f ca="1">IF(ISNUMBER(AE28-'Choose Housekeeping Genes'!AG$15),AE28-'Choose Housekeeping Genes'!AG$15,"")</f>
        <v/>
      </c>
      <c r="BX28" s="74" t="str">
        <f ca="1">IF(ISNUMBER(AF28-'Choose Housekeeping Genes'!AH$15),AF28-'Choose Housekeeping Genes'!AH$15,"")</f>
        <v/>
      </c>
      <c r="BY28" s="74" t="str">
        <f ca="1">IF(ISNUMBER(AG28-'Choose Housekeeping Genes'!AI$15),AG28-'Choose Housekeeping Genes'!AI$15,"")</f>
        <v/>
      </c>
      <c r="BZ28" s="74" t="str">
        <f ca="1">IF(ISNUMBER(AH28-'Choose Housekeeping Genes'!AJ$15),AH28-'Choose Housekeeping Genes'!AJ$15,"")</f>
        <v/>
      </c>
      <c r="CA28" s="74" t="str">
        <f ca="1">IF(ISNUMBER(AI28-'Choose Housekeeping Genes'!AK$15),AI28-'Choose Housekeeping Genes'!AK$15,"")</f>
        <v/>
      </c>
      <c r="CB28" s="74" t="str">
        <f ca="1">IF(ISNUMBER(AJ28-'Choose Housekeeping Genes'!AL$15),AJ28-'Choose Housekeeping Genes'!AL$15,"")</f>
        <v/>
      </c>
      <c r="CC28" s="74" t="str">
        <f ca="1">IF(ISNUMBER(AK28-'Choose Housekeeping Genes'!AM$15),AK28-'Choose Housekeeping Genes'!AM$15,"")</f>
        <v/>
      </c>
      <c r="CD28" s="74" t="str">
        <f ca="1">IF(ISNUMBER(AL28-'Choose Housekeeping Genes'!AN$15),AL28-'Choose Housekeeping Genes'!AN$15,"")</f>
        <v/>
      </c>
      <c r="CE28" s="74" t="str">
        <f ca="1">IF(ISNUMBER(AM28-'Choose Housekeeping Genes'!AO$15),AM28-'Choose Housekeeping Genes'!AO$15,"")</f>
        <v/>
      </c>
      <c r="CF28" s="74" t="str">
        <f ca="1">IF(ISNUMBER(AN28-'Choose Housekeeping Genes'!AP$15),AN28-'Choose Housekeeping Genes'!AP$15,"")</f>
        <v/>
      </c>
      <c r="CG28" s="74" t="str">
        <f ca="1">IF(ISNUMBER(AO28-'Choose Housekeeping Genes'!AQ$15),AO28-'Choose Housekeeping Genes'!AQ$15,"")</f>
        <v/>
      </c>
      <c r="CH28" s="74" t="str">
        <f ca="1">IF(ISNUMBER(AP28-'Choose Housekeeping Genes'!AR$15),AP28-'Choose Housekeeping Genes'!AR$15,"")</f>
        <v/>
      </c>
      <c r="CI28" s="74" t="str">
        <f ca="1">IF(ISNUMBER(AQ28-'Choose Housekeeping Genes'!AS$15),AQ28-'Choose Housekeeping Genes'!AS$15,"")</f>
        <v/>
      </c>
      <c r="CJ28" s="74" t="str">
        <f ca="1">IF(ISNUMBER(AR28-'Choose Housekeeping Genes'!AT$15),AR28-'Choose Housekeeping Genes'!AT$15,"")</f>
        <v/>
      </c>
      <c r="CK28" s="22" t="e">
        <f t="shared" ca="1" si="1"/>
        <v>#DIV/0!</v>
      </c>
      <c r="CL28" s="111" t="e">
        <f t="shared" ca="1" si="2"/>
        <v>#DIV/0!</v>
      </c>
    </row>
    <row r="29" spans="1:102" ht="12.75" customHeight="1" x14ac:dyDescent="0.2">
      <c r="A29" s="27" t="str">
        <f>'Test Sample Data'!A29</f>
        <v>TRMT61A</v>
      </c>
      <c r="B29" s="28" t="s">
        <v>28</v>
      </c>
      <c r="C29" s="74" t="str">
        <f>IF(SUM('Test Sample Data'!C$3:C$98)&gt;10,IF(AND(ISNUMBER('Test Sample Data'!C29),'Test Sample Data'!C29&lt;35,'Test Sample Data'!C29&gt;0),'Test Sample Data'!C29-'Choose Housekeeping Genes'!D$25,35-'Choose Housekeeping Genes'!D$25),"")</f>
        <v/>
      </c>
      <c r="D29" s="74" t="str">
        <f>IF(SUM('Test Sample Data'!D$3:D$98)&gt;10,IF(AND(ISNUMBER('Test Sample Data'!D29),'Test Sample Data'!D29&lt;35,'Test Sample Data'!D29&gt;0),'Test Sample Data'!D29-'Choose Housekeeping Genes'!E$25,35-'Choose Housekeeping Genes'!E$25),"")</f>
        <v/>
      </c>
      <c r="E29" s="74" t="str">
        <f>IF(SUM('Test Sample Data'!E$3:E$98)&gt;10,IF(AND(ISNUMBER('Test Sample Data'!E29),'Test Sample Data'!E29&lt;35,'Test Sample Data'!E29&gt;0),'Test Sample Data'!E29-'Choose Housekeeping Genes'!F$25,35-'Choose Housekeeping Genes'!F$25),"")</f>
        <v/>
      </c>
      <c r="F29" s="74" t="str">
        <f>IF(SUM('Test Sample Data'!F$3:F$98)&gt;10,IF(AND(ISNUMBER('Test Sample Data'!F29),'Test Sample Data'!F29&lt;35,'Test Sample Data'!F29&gt;0),'Test Sample Data'!F29-'Choose Housekeeping Genes'!G$25,35-'Choose Housekeeping Genes'!G$25),"")</f>
        <v/>
      </c>
      <c r="G29" s="74" t="str">
        <f>IF(SUM('Test Sample Data'!G$3:G$98)&gt;10,IF(AND(ISNUMBER('Test Sample Data'!G29),'Test Sample Data'!G29&lt;35,'Test Sample Data'!G29&gt;0),'Test Sample Data'!G29-'Choose Housekeeping Genes'!H$25,35-'Choose Housekeeping Genes'!H$25),"")</f>
        <v/>
      </c>
      <c r="H29" s="74" t="str">
        <f>IF(SUM('Test Sample Data'!H$3:H$98)&gt;10,IF(AND(ISNUMBER('Test Sample Data'!H29),'Test Sample Data'!H29&lt;35,'Test Sample Data'!H29&gt;0),'Test Sample Data'!H29-'Choose Housekeeping Genes'!I$25,35-'Choose Housekeeping Genes'!I$25),"")</f>
        <v/>
      </c>
      <c r="I29" s="74" t="str">
        <f>IF(SUM('Test Sample Data'!I$3:I$98)&gt;10,IF(AND(ISNUMBER('Test Sample Data'!I29),'Test Sample Data'!I29&lt;35,'Test Sample Data'!I29&gt;0),'Test Sample Data'!I29-'Choose Housekeeping Genes'!J$25,35-'Choose Housekeeping Genes'!J$25),"")</f>
        <v/>
      </c>
      <c r="J29" s="74" t="str">
        <f>IF(SUM('Test Sample Data'!J$3:J$98)&gt;10,IF(AND(ISNUMBER('Test Sample Data'!J29),'Test Sample Data'!J29&lt;35,'Test Sample Data'!J29&gt;0),'Test Sample Data'!J29-'Choose Housekeeping Genes'!K$25,35-'Choose Housekeeping Genes'!K$25),"")</f>
        <v/>
      </c>
      <c r="K29" s="74" t="str">
        <f>IF(SUM('Test Sample Data'!K$3:K$98)&gt;10,IF(AND(ISNUMBER('Test Sample Data'!K29),'Test Sample Data'!K29&lt;35,'Test Sample Data'!K29&gt;0),'Test Sample Data'!K29-'Choose Housekeeping Genes'!L$25,35-'Choose Housekeeping Genes'!L$25),"")</f>
        <v/>
      </c>
      <c r="L29" s="74" t="str">
        <f>IF(SUM('Test Sample Data'!L$3:L$98)&gt;10,IF(AND(ISNUMBER('Test Sample Data'!L29),'Test Sample Data'!L29&lt;35,'Test Sample Data'!L29&gt;0),'Test Sample Data'!L29-'Choose Housekeeping Genes'!M$25,35-'Choose Housekeeping Genes'!M$25),"")</f>
        <v/>
      </c>
      <c r="M29" s="74" t="str">
        <f>IF(SUM('Test Sample Data'!M$3:M$98)&gt;10,IF(AND(ISNUMBER('Test Sample Data'!M29),'Test Sample Data'!M29&lt;35,'Test Sample Data'!M29&gt;0),'Test Sample Data'!M29-'Choose Housekeeping Genes'!N$25,35-'Choose Housekeeping Genes'!N$25),"")</f>
        <v/>
      </c>
      <c r="N29" s="74" t="str">
        <f>IF(SUM('Test Sample Data'!N$3:N$98)&gt;10,IF(AND(ISNUMBER('Test Sample Data'!N29),'Test Sample Data'!N29&lt;35,'Test Sample Data'!N29&gt;0),'Test Sample Data'!N29-'Choose Housekeeping Genes'!O$25,35-'Choose Housekeeping Genes'!O$25),"")</f>
        <v/>
      </c>
      <c r="O29" s="74" t="str">
        <f>IF(SUM('Test Sample Data'!O$3:O$98)&gt;10,IF(AND(ISNUMBER('Test Sample Data'!O29),'Test Sample Data'!O29&lt;35,'Test Sample Data'!O29&gt;0),'Test Sample Data'!O29-'Choose Housekeeping Genes'!P$25,35-'Choose Housekeeping Genes'!P$25),"")</f>
        <v/>
      </c>
      <c r="P29" s="74" t="str">
        <f>IF(SUM('Test Sample Data'!P$3:P$98)&gt;10,IF(AND(ISNUMBER('Test Sample Data'!P29),'Test Sample Data'!P29&lt;35,'Test Sample Data'!P29&gt;0),'Test Sample Data'!P29-'Choose Housekeeping Genes'!Q$25,35-'Choose Housekeeping Genes'!Q$25),"")</f>
        <v/>
      </c>
      <c r="Q29" s="74" t="str">
        <f>IF(SUM('Test Sample Data'!Q$3:Q$98)&gt;10,IF(AND(ISNUMBER('Test Sample Data'!Q29),'Test Sample Data'!Q29&lt;35,'Test Sample Data'!Q29&gt;0),'Test Sample Data'!Q29-'Choose Housekeeping Genes'!R$25,35-'Choose Housekeeping Genes'!R$25),"")</f>
        <v/>
      </c>
      <c r="R29" s="74" t="str">
        <f>IF(SUM('Test Sample Data'!R$3:R$98)&gt;10,IF(AND(ISNUMBER('Test Sample Data'!R29),'Test Sample Data'!R29&lt;35,'Test Sample Data'!R29&gt;0),'Test Sample Data'!R29-'Choose Housekeeping Genes'!S$25,35-'Choose Housekeeping Genes'!S$25),"")</f>
        <v/>
      </c>
      <c r="S29" s="74" t="str">
        <f>IF(SUM('Test Sample Data'!S$3:S$98)&gt;10,IF(AND(ISNUMBER('Test Sample Data'!S29),'Test Sample Data'!S29&lt;35,'Test Sample Data'!S29&gt;0),'Test Sample Data'!S29-'Choose Housekeeping Genes'!T$25,35-'Choose Housekeeping Genes'!T$25),"")</f>
        <v/>
      </c>
      <c r="T29" s="74" t="str">
        <f>IF(SUM('Test Sample Data'!T$3:T$98)&gt;10,IF(AND(ISNUMBER('Test Sample Data'!T29),'Test Sample Data'!T29&lt;35,'Test Sample Data'!T29&gt;0),'Test Sample Data'!T29-'Choose Housekeeping Genes'!U$25,35-'Choose Housekeeping Genes'!U$25),"")</f>
        <v/>
      </c>
      <c r="U29" s="74" t="str">
        <f>IF(SUM('Test Sample Data'!U$3:U$98)&gt;10,IF(AND(ISNUMBER('Test Sample Data'!U29),'Test Sample Data'!U29&lt;35,'Test Sample Data'!U29&gt;0),'Test Sample Data'!U29-'Choose Housekeeping Genes'!V$25,35-'Choose Housekeeping Genes'!V$25),"")</f>
        <v/>
      </c>
      <c r="V29" s="74" t="str">
        <f>IF(SUM('Test Sample Data'!V$3:V$98)&gt;10,IF(AND(ISNUMBER('Test Sample Data'!V29),'Test Sample Data'!V29&lt;35,'Test Sample Data'!V29&gt;0),'Test Sample Data'!V29-'Choose Housekeeping Genes'!W$25,35-'Choose Housekeeping Genes'!W$25),"")</f>
        <v/>
      </c>
      <c r="W29" s="138" t="str">
        <f>'Control Sample Data'!A29</f>
        <v>TRMT61A</v>
      </c>
      <c r="X29" s="139" t="s">
        <v>28</v>
      </c>
      <c r="Y29" s="74" t="str">
        <f>IF(SUM('Control Sample Data'!C$3:C$98)&gt;10,IF(AND(ISNUMBER('Control Sample Data'!C29),'Control Sample Data'!C29&lt;35,'Control Sample Data'!C29&gt;0),'Control Sample Data'!C29-'Choose Housekeeping Genes'!AA$25,35-'Choose Housekeeping Genes'!AA$25),"")</f>
        <v/>
      </c>
      <c r="Z29" s="74" t="str">
        <f>IF(SUM('Control Sample Data'!D$3:D$98)&gt;10,IF(AND(ISNUMBER('Control Sample Data'!D29),'Control Sample Data'!D29&lt;35,'Control Sample Data'!D29&gt;0),'Control Sample Data'!D29-'Choose Housekeeping Genes'!AB$25,35-'Choose Housekeeping Genes'!AB$25),"")</f>
        <v/>
      </c>
      <c r="AA29" s="74" t="str">
        <f>IF(SUM('Control Sample Data'!E$3:E$98)&gt;10,IF(AND(ISNUMBER('Control Sample Data'!E29),'Control Sample Data'!E29&lt;35,'Control Sample Data'!E29&gt;0),'Control Sample Data'!E29-'Choose Housekeeping Genes'!AC$25,35-'Choose Housekeeping Genes'!AC$25),"")</f>
        <v/>
      </c>
      <c r="AB29" s="74" t="str">
        <f>IF(SUM('Control Sample Data'!F$3:F$98)&gt;10,IF(AND(ISNUMBER('Control Sample Data'!F29),'Control Sample Data'!F29&lt;35,'Control Sample Data'!F29&gt;0),'Control Sample Data'!F29-'Choose Housekeeping Genes'!AD$25,35-'Choose Housekeeping Genes'!AD$25),"")</f>
        <v/>
      </c>
      <c r="AC29" s="74" t="str">
        <f>IF(SUM('Control Sample Data'!G$3:G$98)&gt;10,IF(AND(ISNUMBER('Control Sample Data'!G29),'Control Sample Data'!G29&lt;35,'Control Sample Data'!G29&gt;0),'Control Sample Data'!G29-'Choose Housekeeping Genes'!AE$25,35-'Choose Housekeeping Genes'!AE$25),"")</f>
        <v/>
      </c>
      <c r="AD29" s="74" t="str">
        <f>IF(SUM('Control Sample Data'!H$3:H$98)&gt;10,IF(AND(ISNUMBER('Control Sample Data'!H29),'Control Sample Data'!H29&lt;35,'Control Sample Data'!H29&gt;0),'Control Sample Data'!H29-'Choose Housekeeping Genes'!AF$25,35-'Choose Housekeeping Genes'!AF$25),"")</f>
        <v/>
      </c>
      <c r="AE29" s="74" t="str">
        <f>IF(SUM('Control Sample Data'!I$3:I$98)&gt;10,IF(AND(ISNUMBER('Control Sample Data'!I29),'Control Sample Data'!I29&lt;35,'Control Sample Data'!I29&gt;0),'Control Sample Data'!I29-'Choose Housekeeping Genes'!AG$25,35-'Choose Housekeeping Genes'!AG$25),"")</f>
        <v/>
      </c>
      <c r="AF29" s="74" t="str">
        <f>IF(SUM('Control Sample Data'!J$3:J$98)&gt;10,IF(AND(ISNUMBER('Control Sample Data'!J29),'Control Sample Data'!J29&lt;35,'Control Sample Data'!J29&gt;0),'Control Sample Data'!J29-'Choose Housekeeping Genes'!AH$25,35-'Choose Housekeeping Genes'!AH$25),"")</f>
        <v/>
      </c>
      <c r="AG29" s="74" t="str">
        <f>IF(SUM('Control Sample Data'!K$3:K$98)&gt;10,IF(AND(ISNUMBER('Control Sample Data'!K29),'Control Sample Data'!K29&lt;35,'Control Sample Data'!K29&gt;0),'Control Sample Data'!K29-'Choose Housekeeping Genes'!AI$25,35-'Choose Housekeeping Genes'!AI$25),"")</f>
        <v/>
      </c>
      <c r="AH29" s="74" t="str">
        <f>IF(SUM('Control Sample Data'!L$3:L$98)&gt;10,IF(AND(ISNUMBER('Control Sample Data'!L29),'Control Sample Data'!L29&lt;35,'Control Sample Data'!L29&gt;0),'Control Sample Data'!L29-'Choose Housekeeping Genes'!AJ$25,35-'Choose Housekeeping Genes'!AJ$25),"")</f>
        <v/>
      </c>
      <c r="AI29" s="74" t="str">
        <f>IF(SUM('Control Sample Data'!M$3:M$98)&gt;10,IF(AND(ISNUMBER('Control Sample Data'!M29),'Control Sample Data'!M29&lt;35,'Control Sample Data'!M29&gt;0),'Control Sample Data'!M29-'Choose Housekeeping Genes'!AK$25,35-'Choose Housekeeping Genes'!AK$25),"")</f>
        <v/>
      </c>
      <c r="AJ29" s="74" t="str">
        <f>IF(SUM('Control Sample Data'!N$3:N$98)&gt;10,IF(AND(ISNUMBER('Control Sample Data'!N29),'Control Sample Data'!N29&lt;35,'Control Sample Data'!N29&gt;0),'Control Sample Data'!N29-'Choose Housekeeping Genes'!AL$25,35-'Choose Housekeeping Genes'!AL$25),"")</f>
        <v/>
      </c>
      <c r="AK29" s="74" t="str">
        <f>IF(SUM('Control Sample Data'!O$3:O$98)&gt;10,IF(AND(ISNUMBER('Control Sample Data'!O29),'Control Sample Data'!O29&lt;35,'Control Sample Data'!O29&gt;0),'Control Sample Data'!O29-'Choose Housekeeping Genes'!AM$25,35-'Choose Housekeeping Genes'!AM$25),"")</f>
        <v/>
      </c>
      <c r="AL29" s="74" t="str">
        <f>IF(SUM('Control Sample Data'!P$3:P$98)&gt;10,IF(AND(ISNUMBER('Control Sample Data'!P29),'Control Sample Data'!P29&lt;35,'Control Sample Data'!P29&gt;0),'Control Sample Data'!P29-'Choose Housekeeping Genes'!AN$25,35-'Choose Housekeeping Genes'!AN$25),"")</f>
        <v/>
      </c>
      <c r="AM29" s="74" t="str">
        <f>IF(SUM('Control Sample Data'!Q$3:Q$98)&gt;10,IF(AND(ISNUMBER('Control Sample Data'!Q29),'Control Sample Data'!Q29&lt;35,'Control Sample Data'!Q29&gt;0),'Control Sample Data'!Q29-'Choose Housekeeping Genes'!AO$25,35-'Choose Housekeeping Genes'!AO$25),"")</f>
        <v/>
      </c>
      <c r="AN29" s="74" t="str">
        <f>IF(SUM('Control Sample Data'!R$3:R$98)&gt;10,IF(AND(ISNUMBER('Control Sample Data'!R29),'Control Sample Data'!R29&lt;35,'Control Sample Data'!R29&gt;0),'Control Sample Data'!R29-'Choose Housekeeping Genes'!AP$25,35-'Choose Housekeeping Genes'!AP$25),"")</f>
        <v/>
      </c>
      <c r="AO29" s="74" t="str">
        <f>IF(SUM('Control Sample Data'!S$3:S$98)&gt;10,IF(AND(ISNUMBER('Control Sample Data'!S29),'Control Sample Data'!S29&lt;35,'Control Sample Data'!S29&gt;0),'Control Sample Data'!S29-'Choose Housekeeping Genes'!AQ$25,35-'Choose Housekeeping Genes'!AQ$25),"")</f>
        <v/>
      </c>
      <c r="AP29" s="74" t="str">
        <f>IF(SUM('Control Sample Data'!T$3:T$98)&gt;10,IF(AND(ISNUMBER('Control Sample Data'!T29),'Control Sample Data'!T29&lt;35,'Control Sample Data'!T29&gt;0),'Control Sample Data'!T29-'Choose Housekeeping Genes'!AR$25,35-'Choose Housekeeping Genes'!AR$25),"")</f>
        <v/>
      </c>
      <c r="AQ29" s="74" t="str">
        <f>IF(SUM('Control Sample Data'!U$3:U$98)&gt;10,IF(AND(ISNUMBER('Control Sample Data'!U29),'Control Sample Data'!U29&lt;35,'Control Sample Data'!U29&gt;0),'Control Sample Data'!U29-'Choose Housekeeping Genes'!AS$25,35-'Choose Housekeeping Genes'!AS$25),"")</f>
        <v/>
      </c>
      <c r="AR29" s="74" t="str">
        <f>IF(SUM('Control Sample Data'!V$3:V$98)&gt;10,IF(AND(ISNUMBER('Control Sample Data'!V29),'Control Sample Data'!V29&lt;35,'Control Sample Data'!V29&gt;0),'Control Sample Data'!V29-'Choose Housekeeping Genes'!AT$25,35-'Choose Housekeeping Genes'!AT$25),"")</f>
        <v/>
      </c>
      <c r="AS29" s="29" t="str">
        <f>'Control Sample Data'!A29</f>
        <v>TRMT61A</v>
      </c>
      <c r="AT29" s="28" t="s">
        <v>28</v>
      </c>
      <c r="AU29" s="74" t="str">
        <f ca="1">IF(ISNUMBER(C29-'Choose Housekeeping Genes'!D$15),C29-'Choose Housekeeping Genes'!D$15,"")</f>
        <v/>
      </c>
      <c r="AV29" s="74" t="str">
        <f ca="1">IF(ISNUMBER(D29-'Choose Housekeeping Genes'!E$15),D29-'Choose Housekeeping Genes'!E$15,"")</f>
        <v/>
      </c>
      <c r="AW29" s="74" t="str">
        <f ca="1">IF(ISNUMBER(E29-'Choose Housekeeping Genes'!F$15),E29-'Choose Housekeeping Genes'!F$15,"")</f>
        <v/>
      </c>
      <c r="AX29" s="74" t="str">
        <f ca="1">IF(ISNUMBER(F29-'Choose Housekeeping Genes'!G$15),F29-'Choose Housekeeping Genes'!G$15,"")</f>
        <v/>
      </c>
      <c r="AY29" s="74" t="str">
        <f ca="1">IF(ISNUMBER(G29-'Choose Housekeeping Genes'!H$15),G29-'Choose Housekeeping Genes'!H$15,"")</f>
        <v/>
      </c>
      <c r="AZ29" s="74" t="str">
        <f ca="1">IF(ISNUMBER(H29-'Choose Housekeeping Genes'!I$15),H29-'Choose Housekeeping Genes'!I$15,"")</f>
        <v/>
      </c>
      <c r="BA29" s="74" t="str">
        <f ca="1">IF(ISNUMBER(I29-'Choose Housekeeping Genes'!J$15),I29-'Choose Housekeeping Genes'!J$15,"")</f>
        <v/>
      </c>
      <c r="BB29" s="74" t="str">
        <f ca="1">IF(ISNUMBER(J29-'Choose Housekeeping Genes'!K$15),J29-'Choose Housekeeping Genes'!K$15,"")</f>
        <v/>
      </c>
      <c r="BC29" s="74" t="str">
        <f ca="1">IF(ISNUMBER(K29-'Choose Housekeeping Genes'!L$15),K29-'Choose Housekeeping Genes'!L$15,"")</f>
        <v/>
      </c>
      <c r="BD29" s="74" t="str">
        <f ca="1">IF(ISNUMBER(L29-'Choose Housekeeping Genes'!M$15),L29-'Choose Housekeeping Genes'!M$15,"")</f>
        <v/>
      </c>
      <c r="BE29" s="74" t="str">
        <f ca="1">IF(ISNUMBER(M29-'Choose Housekeeping Genes'!N$15),M29-'Choose Housekeeping Genes'!N$15,"")</f>
        <v/>
      </c>
      <c r="BF29" s="74" t="str">
        <f ca="1">IF(ISNUMBER(N29-'Choose Housekeeping Genes'!O$15),N29-'Choose Housekeeping Genes'!O$15,"")</f>
        <v/>
      </c>
      <c r="BG29" s="74" t="str">
        <f ca="1">IF(ISNUMBER(O29-'Choose Housekeeping Genes'!P$15),O29-'Choose Housekeeping Genes'!P$15,"")</f>
        <v/>
      </c>
      <c r="BH29" s="74" t="str">
        <f ca="1">IF(ISNUMBER(P29-'Choose Housekeeping Genes'!Q$15),P29-'Choose Housekeeping Genes'!Q$15,"")</f>
        <v/>
      </c>
      <c r="BI29" s="74" t="str">
        <f ca="1">IF(ISNUMBER(Q29-'Choose Housekeeping Genes'!R$15),Q29-'Choose Housekeeping Genes'!R$15,"")</f>
        <v/>
      </c>
      <c r="BJ29" s="74" t="str">
        <f ca="1">IF(ISNUMBER(R29-'Choose Housekeeping Genes'!S$15),R29-'Choose Housekeeping Genes'!S$15,"")</f>
        <v/>
      </c>
      <c r="BK29" s="74" t="str">
        <f ca="1">IF(ISNUMBER(S29-'Choose Housekeeping Genes'!T$15),S29-'Choose Housekeeping Genes'!T$15,"")</f>
        <v/>
      </c>
      <c r="BL29" s="74" t="str">
        <f ca="1">IF(ISNUMBER(T29-'Choose Housekeeping Genes'!U$15),T29-'Choose Housekeeping Genes'!U$15,"")</f>
        <v/>
      </c>
      <c r="BM29" s="74" t="str">
        <f ca="1">IF(ISNUMBER(U29-'Choose Housekeeping Genes'!V$15),U29-'Choose Housekeeping Genes'!V$15,"")</f>
        <v/>
      </c>
      <c r="BN29" s="74" t="str">
        <f ca="1">IF(ISNUMBER(V29-'Choose Housekeeping Genes'!W$15),V29-'Choose Housekeeping Genes'!W$15,"")</f>
        <v/>
      </c>
      <c r="BO29" s="141" t="str">
        <f t="shared" si="0"/>
        <v>TRMT61A</v>
      </c>
      <c r="BP29" s="139" t="s">
        <v>28</v>
      </c>
      <c r="BQ29" s="74" t="str">
        <f ca="1">IF(ISNUMBER(Y29-'Choose Housekeeping Genes'!AA$15),Y29-'Choose Housekeeping Genes'!AA$15,"")</f>
        <v/>
      </c>
      <c r="BR29" s="74" t="str">
        <f ca="1">IF(ISNUMBER(Z29-'Choose Housekeeping Genes'!AB$15),Z29-'Choose Housekeeping Genes'!AB$15,"")</f>
        <v/>
      </c>
      <c r="BS29" s="74" t="str">
        <f ca="1">IF(ISNUMBER(AA29-'Choose Housekeeping Genes'!AC$15),AA29-'Choose Housekeeping Genes'!AC$15,"")</f>
        <v/>
      </c>
      <c r="BT29" s="74" t="str">
        <f ca="1">IF(ISNUMBER(AB29-'Choose Housekeeping Genes'!AD$15),AB29-'Choose Housekeeping Genes'!AD$15,"")</f>
        <v/>
      </c>
      <c r="BU29" s="74" t="str">
        <f ca="1">IF(ISNUMBER(AC29-'Choose Housekeeping Genes'!AE$15),AC29-'Choose Housekeeping Genes'!AE$15,"")</f>
        <v/>
      </c>
      <c r="BV29" s="74" t="str">
        <f ca="1">IF(ISNUMBER(AD29-'Choose Housekeeping Genes'!AF$15),AD29-'Choose Housekeeping Genes'!AF$15,"")</f>
        <v/>
      </c>
      <c r="BW29" s="74" t="str">
        <f ca="1">IF(ISNUMBER(AE29-'Choose Housekeeping Genes'!AG$15),AE29-'Choose Housekeeping Genes'!AG$15,"")</f>
        <v/>
      </c>
      <c r="BX29" s="74" t="str">
        <f ca="1">IF(ISNUMBER(AF29-'Choose Housekeeping Genes'!AH$15),AF29-'Choose Housekeeping Genes'!AH$15,"")</f>
        <v/>
      </c>
      <c r="BY29" s="74" t="str">
        <f ca="1">IF(ISNUMBER(AG29-'Choose Housekeeping Genes'!AI$15),AG29-'Choose Housekeeping Genes'!AI$15,"")</f>
        <v/>
      </c>
      <c r="BZ29" s="74" t="str">
        <f ca="1">IF(ISNUMBER(AH29-'Choose Housekeeping Genes'!AJ$15),AH29-'Choose Housekeeping Genes'!AJ$15,"")</f>
        <v/>
      </c>
      <c r="CA29" s="74" t="str">
        <f ca="1">IF(ISNUMBER(AI29-'Choose Housekeeping Genes'!AK$15),AI29-'Choose Housekeeping Genes'!AK$15,"")</f>
        <v/>
      </c>
      <c r="CB29" s="74" t="str">
        <f ca="1">IF(ISNUMBER(AJ29-'Choose Housekeeping Genes'!AL$15),AJ29-'Choose Housekeeping Genes'!AL$15,"")</f>
        <v/>
      </c>
      <c r="CC29" s="74" t="str">
        <f ca="1">IF(ISNUMBER(AK29-'Choose Housekeeping Genes'!AM$15),AK29-'Choose Housekeeping Genes'!AM$15,"")</f>
        <v/>
      </c>
      <c r="CD29" s="74" t="str">
        <f ca="1">IF(ISNUMBER(AL29-'Choose Housekeeping Genes'!AN$15),AL29-'Choose Housekeeping Genes'!AN$15,"")</f>
        <v/>
      </c>
      <c r="CE29" s="74" t="str">
        <f ca="1">IF(ISNUMBER(AM29-'Choose Housekeeping Genes'!AO$15),AM29-'Choose Housekeeping Genes'!AO$15,"")</f>
        <v/>
      </c>
      <c r="CF29" s="74" t="str">
        <f ca="1">IF(ISNUMBER(AN29-'Choose Housekeeping Genes'!AP$15),AN29-'Choose Housekeeping Genes'!AP$15,"")</f>
        <v/>
      </c>
      <c r="CG29" s="74" t="str">
        <f ca="1">IF(ISNUMBER(AO29-'Choose Housekeeping Genes'!AQ$15),AO29-'Choose Housekeeping Genes'!AQ$15,"")</f>
        <v/>
      </c>
      <c r="CH29" s="74" t="str">
        <f ca="1">IF(ISNUMBER(AP29-'Choose Housekeeping Genes'!AR$15),AP29-'Choose Housekeeping Genes'!AR$15,"")</f>
        <v/>
      </c>
      <c r="CI29" s="74" t="str">
        <f ca="1">IF(ISNUMBER(AQ29-'Choose Housekeeping Genes'!AS$15),AQ29-'Choose Housekeeping Genes'!AS$15,"")</f>
        <v/>
      </c>
      <c r="CJ29" s="74" t="str">
        <f ca="1">IF(ISNUMBER(AR29-'Choose Housekeeping Genes'!AT$15),AR29-'Choose Housekeeping Genes'!AT$15,"")</f>
        <v/>
      </c>
      <c r="CK29" s="22" t="e">
        <f t="shared" ca="1" si="1"/>
        <v>#DIV/0!</v>
      </c>
      <c r="CL29" s="111" t="e">
        <f t="shared" ca="1" si="2"/>
        <v>#DIV/0!</v>
      </c>
    </row>
    <row r="30" spans="1:102" ht="12.75" customHeight="1" x14ac:dyDescent="0.2">
      <c r="A30" s="27" t="str">
        <f>'Test Sample Data'!A30</f>
        <v>TRMT61B</v>
      </c>
      <c r="B30" s="28" t="s">
        <v>29</v>
      </c>
      <c r="C30" s="74" t="str">
        <f>IF(SUM('Test Sample Data'!C$3:C$98)&gt;10,IF(AND(ISNUMBER('Test Sample Data'!C30),'Test Sample Data'!C30&lt;35,'Test Sample Data'!C30&gt;0),'Test Sample Data'!C30-'Choose Housekeeping Genes'!D$25,35-'Choose Housekeeping Genes'!D$25),"")</f>
        <v/>
      </c>
      <c r="D30" s="74" t="str">
        <f>IF(SUM('Test Sample Data'!D$3:D$98)&gt;10,IF(AND(ISNUMBER('Test Sample Data'!D30),'Test Sample Data'!D30&lt;35,'Test Sample Data'!D30&gt;0),'Test Sample Data'!D30-'Choose Housekeeping Genes'!E$25,35-'Choose Housekeeping Genes'!E$25),"")</f>
        <v/>
      </c>
      <c r="E30" s="74" t="str">
        <f>IF(SUM('Test Sample Data'!E$3:E$98)&gt;10,IF(AND(ISNUMBER('Test Sample Data'!E30),'Test Sample Data'!E30&lt;35,'Test Sample Data'!E30&gt;0),'Test Sample Data'!E30-'Choose Housekeeping Genes'!F$25,35-'Choose Housekeeping Genes'!F$25),"")</f>
        <v/>
      </c>
      <c r="F30" s="74" t="str">
        <f>IF(SUM('Test Sample Data'!F$3:F$98)&gt;10,IF(AND(ISNUMBER('Test Sample Data'!F30),'Test Sample Data'!F30&lt;35,'Test Sample Data'!F30&gt;0),'Test Sample Data'!F30-'Choose Housekeeping Genes'!G$25,35-'Choose Housekeeping Genes'!G$25),"")</f>
        <v/>
      </c>
      <c r="G30" s="74" t="str">
        <f>IF(SUM('Test Sample Data'!G$3:G$98)&gt;10,IF(AND(ISNUMBER('Test Sample Data'!G30),'Test Sample Data'!G30&lt;35,'Test Sample Data'!G30&gt;0),'Test Sample Data'!G30-'Choose Housekeeping Genes'!H$25,35-'Choose Housekeeping Genes'!H$25),"")</f>
        <v/>
      </c>
      <c r="H30" s="74" t="str">
        <f>IF(SUM('Test Sample Data'!H$3:H$98)&gt;10,IF(AND(ISNUMBER('Test Sample Data'!H30),'Test Sample Data'!H30&lt;35,'Test Sample Data'!H30&gt;0),'Test Sample Data'!H30-'Choose Housekeeping Genes'!I$25,35-'Choose Housekeeping Genes'!I$25),"")</f>
        <v/>
      </c>
      <c r="I30" s="74" t="str">
        <f>IF(SUM('Test Sample Data'!I$3:I$98)&gt;10,IF(AND(ISNUMBER('Test Sample Data'!I30),'Test Sample Data'!I30&lt;35,'Test Sample Data'!I30&gt;0),'Test Sample Data'!I30-'Choose Housekeeping Genes'!J$25,35-'Choose Housekeeping Genes'!J$25),"")</f>
        <v/>
      </c>
      <c r="J30" s="74" t="str">
        <f>IF(SUM('Test Sample Data'!J$3:J$98)&gt;10,IF(AND(ISNUMBER('Test Sample Data'!J30),'Test Sample Data'!J30&lt;35,'Test Sample Data'!J30&gt;0),'Test Sample Data'!J30-'Choose Housekeeping Genes'!K$25,35-'Choose Housekeeping Genes'!K$25),"")</f>
        <v/>
      </c>
      <c r="K30" s="74" t="str">
        <f>IF(SUM('Test Sample Data'!K$3:K$98)&gt;10,IF(AND(ISNUMBER('Test Sample Data'!K30),'Test Sample Data'!K30&lt;35,'Test Sample Data'!K30&gt;0),'Test Sample Data'!K30-'Choose Housekeeping Genes'!L$25,35-'Choose Housekeeping Genes'!L$25),"")</f>
        <v/>
      </c>
      <c r="L30" s="74" t="str">
        <f>IF(SUM('Test Sample Data'!L$3:L$98)&gt;10,IF(AND(ISNUMBER('Test Sample Data'!L30),'Test Sample Data'!L30&lt;35,'Test Sample Data'!L30&gt;0),'Test Sample Data'!L30-'Choose Housekeeping Genes'!M$25,35-'Choose Housekeeping Genes'!M$25),"")</f>
        <v/>
      </c>
      <c r="M30" s="74" t="str">
        <f>IF(SUM('Test Sample Data'!M$3:M$98)&gt;10,IF(AND(ISNUMBER('Test Sample Data'!M30),'Test Sample Data'!M30&lt;35,'Test Sample Data'!M30&gt;0),'Test Sample Data'!M30-'Choose Housekeeping Genes'!N$25,35-'Choose Housekeeping Genes'!N$25),"")</f>
        <v/>
      </c>
      <c r="N30" s="74" t="str">
        <f>IF(SUM('Test Sample Data'!N$3:N$98)&gt;10,IF(AND(ISNUMBER('Test Sample Data'!N30),'Test Sample Data'!N30&lt;35,'Test Sample Data'!N30&gt;0),'Test Sample Data'!N30-'Choose Housekeeping Genes'!O$25,35-'Choose Housekeeping Genes'!O$25),"")</f>
        <v/>
      </c>
      <c r="O30" s="74" t="str">
        <f>IF(SUM('Test Sample Data'!O$3:O$98)&gt;10,IF(AND(ISNUMBER('Test Sample Data'!O30),'Test Sample Data'!O30&lt;35,'Test Sample Data'!O30&gt;0),'Test Sample Data'!O30-'Choose Housekeeping Genes'!P$25,35-'Choose Housekeeping Genes'!P$25),"")</f>
        <v/>
      </c>
      <c r="P30" s="74" t="str">
        <f>IF(SUM('Test Sample Data'!P$3:P$98)&gt;10,IF(AND(ISNUMBER('Test Sample Data'!P30),'Test Sample Data'!P30&lt;35,'Test Sample Data'!P30&gt;0),'Test Sample Data'!P30-'Choose Housekeeping Genes'!Q$25,35-'Choose Housekeeping Genes'!Q$25),"")</f>
        <v/>
      </c>
      <c r="Q30" s="74" t="str">
        <f>IF(SUM('Test Sample Data'!Q$3:Q$98)&gt;10,IF(AND(ISNUMBER('Test Sample Data'!Q30),'Test Sample Data'!Q30&lt;35,'Test Sample Data'!Q30&gt;0),'Test Sample Data'!Q30-'Choose Housekeeping Genes'!R$25,35-'Choose Housekeeping Genes'!R$25),"")</f>
        <v/>
      </c>
      <c r="R30" s="74" t="str">
        <f>IF(SUM('Test Sample Data'!R$3:R$98)&gt;10,IF(AND(ISNUMBER('Test Sample Data'!R30),'Test Sample Data'!R30&lt;35,'Test Sample Data'!R30&gt;0),'Test Sample Data'!R30-'Choose Housekeeping Genes'!S$25,35-'Choose Housekeeping Genes'!S$25),"")</f>
        <v/>
      </c>
      <c r="S30" s="74" t="str">
        <f>IF(SUM('Test Sample Data'!S$3:S$98)&gt;10,IF(AND(ISNUMBER('Test Sample Data'!S30),'Test Sample Data'!S30&lt;35,'Test Sample Data'!S30&gt;0),'Test Sample Data'!S30-'Choose Housekeeping Genes'!T$25,35-'Choose Housekeeping Genes'!T$25),"")</f>
        <v/>
      </c>
      <c r="T30" s="74" t="str">
        <f>IF(SUM('Test Sample Data'!T$3:T$98)&gt;10,IF(AND(ISNUMBER('Test Sample Data'!T30),'Test Sample Data'!T30&lt;35,'Test Sample Data'!T30&gt;0),'Test Sample Data'!T30-'Choose Housekeeping Genes'!U$25,35-'Choose Housekeeping Genes'!U$25),"")</f>
        <v/>
      </c>
      <c r="U30" s="74" t="str">
        <f>IF(SUM('Test Sample Data'!U$3:U$98)&gt;10,IF(AND(ISNUMBER('Test Sample Data'!U30),'Test Sample Data'!U30&lt;35,'Test Sample Data'!U30&gt;0),'Test Sample Data'!U30-'Choose Housekeeping Genes'!V$25,35-'Choose Housekeeping Genes'!V$25),"")</f>
        <v/>
      </c>
      <c r="V30" s="74" t="str">
        <f>IF(SUM('Test Sample Data'!V$3:V$98)&gt;10,IF(AND(ISNUMBER('Test Sample Data'!V30),'Test Sample Data'!V30&lt;35,'Test Sample Data'!V30&gt;0),'Test Sample Data'!V30-'Choose Housekeeping Genes'!W$25,35-'Choose Housekeeping Genes'!W$25),"")</f>
        <v/>
      </c>
      <c r="W30" s="138" t="str">
        <f>'Control Sample Data'!A30</f>
        <v>TRMT61B</v>
      </c>
      <c r="X30" s="139" t="s">
        <v>29</v>
      </c>
      <c r="Y30" s="74" t="str">
        <f>IF(SUM('Control Sample Data'!C$3:C$98)&gt;10,IF(AND(ISNUMBER('Control Sample Data'!C30),'Control Sample Data'!C30&lt;35,'Control Sample Data'!C30&gt;0),'Control Sample Data'!C30-'Choose Housekeeping Genes'!AA$25,35-'Choose Housekeeping Genes'!AA$25),"")</f>
        <v/>
      </c>
      <c r="Z30" s="74" t="str">
        <f>IF(SUM('Control Sample Data'!D$3:D$98)&gt;10,IF(AND(ISNUMBER('Control Sample Data'!D30),'Control Sample Data'!D30&lt;35,'Control Sample Data'!D30&gt;0),'Control Sample Data'!D30-'Choose Housekeeping Genes'!AB$25,35-'Choose Housekeeping Genes'!AB$25),"")</f>
        <v/>
      </c>
      <c r="AA30" s="74" t="str">
        <f>IF(SUM('Control Sample Data'!E$3:E$98)&gt;10,IF(AND(ISNUMBER('Control Sample Data'!E30),'Control Sample Data'!E30&lt;35,'Control Sample Data'!E30&gt;0),'Control Sample Data'!E30-'Choose Housekeeping Genes'!AC$25,35-'Choose Housekeeping Genes'!AC$25),"")</f>
        <v/>
      </c>
      <c r="AB30" s="74" t="str">
        <f>IF(SUM('Control Sample Data'!F$3:F$98)&gt;10,IF(AND(ISNUMBER('Control Sample Data'!F30),'Control Sample Data'!F30&lt;35,'Control Sample Data'!F30&gt;0),'Control Sample Data'!F30-'Choose Housekeeping Genes'!AD$25,35-'Choose Housekeeping Genes'!AD$25),"")</f>
        <v/>
      </c>
      <c r="AC30" s="74" t="str">
        <f>IF(SUM('Control Sample Data'!G$3:G$98)&gt;10,IF(AND(ISNUMBER('Control Sample Data'!G30),'Control Sample Data'!G30&lt;35,'Control Sample Data'!G30&gt;0),'Control Sample Data'!G30-'Choose Housekeeping Genes'!AE$25,35-'Choose Housekeeping Genes'!AE$25),"")</f>
        <v/>
      </c>
      <c r="AD30" s="74" t="str">
        <f>IF(SUM('Control Sample Data'!H$3:H$98)&gt;10,IF(AND(ISNUMBER('Control Sample Data'!H30),'Control Sample Data'!H30&lt;35,'Control Sample Data'!H30&gt;0),'Control Sample Data'!H30-'Choose Housekeeping Genes'!AF$25,35-'Choose Housekeeping Genes'!AF$25),"")</f>
        <v/>
      </c>
      <c r="AE30" s="74" t="str">
        <f>IF(SUM('Control Sample Data'!I$3:I$98)&gt;10,IF(AND(ISNUMBER('Control Sample Data'!I30),'Control Sample Data'!I30&lt;35,'Control Sample Data'!I30&gt;0),'Control Sample Data'!I30-'Choose Housekeeping Genes'!AG$25,35-'Choose Housekeeping Genes'!AG$25),"")</f>
        <v/>
      </c>
      <c r="AF30" s="74" t="str">
        <f>IF(SUM('Control Sample Data'!J$3:J$98)&gt;10,IF(AND(ISNUMBER('Control Sample Data'!J30),'Control Sample Data'!J30&lt;35,'Control Sample Data'!J30&gt;0),'Control Sample Data'!J30-'Choose Housekeeping Genes'!AH$25,35-'Choose Housekeeping Genes'!AH$25),"")</f>
        <v/>
      </c>
      <c r="AG30" s="74" t="str">
        <f>IF(SUM('Control Sample Data'!K$3:K$98)&gt;10,IF(AND(ISNUMBER('Control Sample Data'!K30),'Control Sample Data'!K30&lt;35,'Control Sample Data'!K30&gt;0),'Control Sample Data'!K30-'Choose Housekeeping Genes'!AI$25,35-'Choose Housekeeping Genes'!AI$25),"")</f>
        <v/>
      </c>
      <c r="AH30" s="74" t="str">
        <f>IF(SUM('Control Sample Data'!L$3:L$98)&gt;10,IF(AND(ISNUMBER('Control Sample Data'!L30),'Control Sample Data'!L30&lt;35,'Control Sample Data'!L30&gt;0),'Control Sample Data'!L30-'Choose Housekeeping Genes'!AJ$25,35-'Choose Housekeeping Genes'!AJ$25),"")</f>
        <v/>
      </c>
      <c r="AI30" s="74" t="str">
        <f>IF(SUM('Control Sample Data'!M$3:M$98)&gt;10,IF(AND(ISNUMBER('Control Sample Data'!M30),'Control Sample Data'!M30&lt;35,'Control Sample Data'!M30&gt;0),'Control Sample Data'!M30-'Choose Housekeeping Genes'!AK$25,35-'Choose Housekeeping Genes'!AK$25),"")</f>
        <v/>
      </c>
      <c r="AJ30" s="74" t="str">
        <f>IF(SUM('Control Sample Data'!N$3:N$98)&gt;10,IF(AND(ISNUMBER('Control Sample Data'!N30),'Control Sample Data'!N30&lt;35,'Control Sample Data'!N30&gt;0),'Control Sample Data'!N30-'Choose Housekeeping Genes'!AL$25,35-'Choose Housekeeping Genes'!AL$25),"")</f>
        <v/>
      </c>
      <c r="AK30" s="74" t="str">
        <f>IF(SUM('Control Sample Data'!O$3:O$98)&gt;10,IF(AND(ISNUMBER('Control Sample Data'!O30),'Control Sample Data'!O30&lt;35,'Control Sample Data'!O30&gt;0),'Control Sample Data'!O30-'Choose Housekeeping Genes'!AM$25,35-'Choose Housekeeping Genes'!AM$25),"")</f>
        <v/>
      </c>
      <c r="AL30" s="74" t="str">
        <f>IF(SUM('Control Sample Data'!P$3:P$98)&gt;10,IF(AND(ISNUMBER('Control Sample Data'!P30),'Control Sample Data'!P30&lt;35,'Control Sample Data'!P30&gt;0),'Control Sample Data'!P30-'Choose Housekeeping Genes'!AN$25,35-'Choose Housekeeping Genes'!AN$25),"")</f>
        <v/>
      </c>
      <c r="AM30" s="74" t="str">
        <f>IF(SUM('Control Sample Data'!Q$3:Q$98)&gt;10,IF(AND(ISNUMBER('Control Sample Data'!Q30),'Control Sample Data'!Q30&lt;35,'Control Sample Data'!Q30&gt;0),'Control Sample Data'!Q30-'Choose Housekeeping Genes'!AO$25,35-'Choose Housekeeping Genes'!AO$25),"")</f>
        <v/>
      </c>
      <c r="AN30" s="74" t="str">
        <f>IF(SUM('Control Sample Data'!R$3:R$98)&gt;10,IF(AND(ISNUMBER('Control Sample Data'!R30),'Control Sample Data'!R30&lt;35,'Control Sample Data'!R30&gt;0),'Control Sample Data'!R30-'Choose Housekeeping Genes'!AP$25,35-'Choose Housekeeping Genes'!AP$25),"")</f>
        <v/>
      </c>
      <c r="AO30" s="74" t="str">
        <f>IF(SUM('Control Sample Data'!S$3:S$98)&gt;10,IF(AND(ISNUMBER('Control Sample Data'!S30),'Control Sample Data'!S30&lt;35,'Control Sample Data'!S30&gt;0),'Control Sample Data'!S30-'Choose Housekeeping Genes'!AQ$25,35-'Choose Housekeeping Genes'!AQ$25),"")</f>
        <v/>
      </c>
      <c r="AP30" s="74" t="str">
        <f>IF(SUM('Control Sample Data'!T$3:T$98)&gt;10,IF(AND(ISNUMBER('Control Sample Data'!T30),'Control Sample Data'!T30&lt;35,'Control Sample Data'!T30&gt;0),'Control Sample Data'!T30-'Choose Housekeeping Genes'!AR$25,35-'Choose Housekeeping Genes'!AR$25),"")</f>
        <v/>
      </c>
      <c r="AQ30" s="74" t="str">
        <f>IF(SUM('Control Sample Data'!U$3:U$98)&gt;10,IF(AND(ISNUMBER('Control Sample Data'!U30),'Control Sample Data'!U30&lt;35,'Control Sample Data'!U30&gt;0),'Control Sample Data'!U30-'Choose Housekeeping Genes'!AS$25,35-'Choose Housekeeping Genes'!AS$25),"")</f>
        <v/>
      </c>
      <c r="AR30" s="74" t="str">
        <f>IF(SUM('Control Sample Data'!V$3:V$98)&gt;10,IF(AND(ISNUMBER('Control Sample Data'!V30),'Control Sample Data'!V30&lt;35,'Control Sample Data'!V30&gt;0),'Control Sample Data'!V30-'Choose Housekeeping Genes'!AT$25,35-'Choose Housekeeping Genes'!AT$25),"")</f>
        <v/>
      </c>
      <c r="AS30" s="29" t="str">
        <f>'Control Sample Data'!A30</f>
        <v>TRMT61B</v>
      </c>
      <c r="AT30" s="28" t="s">
        <v>29</v>
      </c>
      <c r="AU30" s="74" t="str">
        <f ca="1">IF(ISNUMBER(C30-'Choose Housekeeping Genes'!D$15),C30-'Choose Housekeeping Genes'!D$15,"")</f>
        <v/>
      </c>
      <c r="AV30" s="74" t="str">
        <f ca="1">IF(ISNUMBER(D30-'Choose Housekeeping Genes'!E$15),D30-'Choose Housekeeping Genes'!E$15,"")</f>
        <v/>
      </c>
      <c r="AW30" s="74" t="str">
        <f ca="1">IF(ISNUMBER(E30-'Choose Housekeeping Genes'!F$15),E30-'Choose Housekeeping Genes'!F$15,"")</f>
        <v/>
      </c>
      <c r="AX30" s="74" t="str">
        <f ca="1">IF(ISNUMBER(F30-'Choose Housekeeping Genes'!G$15),F30-'Choose Housekeeping Genes'!G$15,"")</f>
        <v/>
      </c>
      <c r="AY30" s="74" t="str">
        <f ca="1">IF(ISNUMBER(G30-'Choose Housekeeping Genes'!H$15),G30-'Choose Housekeeping Genes'!H$15,"")</f>
        <v/>
      </c>
      <c r="AZ30" s="74" t="str">
        <f ca="1">IF(ISNUMBER(H30-'Choose Housekeeping Genes'!I$15),H30-'Choose Housekeeping Genes'!I$15,"")</f>
        <v/>
      </c>
      <c r="BA30" s="74" t="str">
        <f ca="1">IF(ISNUMBER(I30-'Choose Housekeeping Genes'!J$15),I30-'Choose Housekeeping Genes'!J$15,"")</f>
        <v/>
      </c>
      <c r="BB30" s="74" t="str">
        <f ca="1">IF(ISNUMBER(J30-'Choose Housekeeping Genes'!K$15),J30-'Choose Housekeeping Genes'!K$15,"")</f>
        <v/>
      </c>
      <c r="BC30" s="74" t="str">
        <f ca="1">IF(ISNUMBER(K30-'Choose Housekeeping Genes'!L$15),K30-'Choose Housekeeping Genes'!L$15,"")</f>
        <v/>
      </c>
      <c r="BD30" s="74" t="str">
        <f ca="1">IF(ISNUMBER(L30-'Choose Housekeeping Genes'!M$15),L30-'Choose Housekeeping Genes'!M$15,"")</f>
        <v/>
      </c>
      <c r="BE30" s="74" t="str">
        <f ca="1">IF(ISNUMBER(M30-'Choose Housekeeping Genes'!N$15),M30-'Choose Housekeeping Genes'!N$15,"")</f>
        <v/>
      </c>
      <c r="BF30" s="74" t="str">
        <f ca="1">IF(ISNUMBER(N30-'Choose Housekeeping Genes'!O$15),N30-'Choose Housekeeping Genes'!O$15,"")</f>
        <v/>
      </c>
      <c r="BG30" s="74" t="str">
        <f ca="1">IF(ISNUMBER(O30-'Choose Housekeeping Genes'!P$15),O30-'Choose Housekeeping Genes'!P$15,"")</f>
        <v/>
      </c>
      <c r="BH30" s="74" t="str">
        <f ca="1">IF(ISNUMBER(P30-'Choose Housekeeping Genes'!Q$15),P30-'Choose Housekeeping Genes'!Q$15,"")</f>
        <v/>
      </c>
      <c r="BI30" s="74" t="str">
        <f ca="1">IF(ISNUMBER(Q30-'Choose Housekeeping Genes'!R$15),Q30-'Choose Housekeeping Genes'!R$15,"")</f>
        <v/>
      </c>
      <c r="BJ30" s="74" t="str">
        <f ca="1">IF(ISNUMBER(R30-'Choose Housekeeping Genes'!S$15),R30-'Choose Housekeeping Genes'!S$15,"")</f>
        <v/>
      </c>
      <c r="BK30" s="74" t="str">
        <f ca="1">IF(ISNUMBER(S30-'Choose Housekeeping Genes'!T$15),S30-'Choose Housekeeping Genes'!T$15,"")</f>
        <v/>
      </c>
      <c r="BL30" s="74" t="str">
        <f ca="1">IF(ISNUMBER(T30-'Choose Housekeeping Genes'!U$15),T30-'Choose Housekeeping Genes'!U$15,"")</f>
        <v/>
      </c>
      <c r="BM30" s="74" t="str">
        <f ca="1">IF(ISNUMBER(U30-'Choose Housekeeping Genes'!V$15),U30-'Choose Housekeeping Genes'!V$15,"")</f>
        <v/>
      </c>
      <c r="BN30" s="74" t="str">
        <f ca="1">IF(ISNUMBER(V30-'Choose Housekeeping Genes'!W$15),V30-'Choose Housekeeping Genes'!W$15,"")</f>
        <v/>
      </c>
      <c r="BO30" s="141" t="str">
        <f t="shared" si="0"/>
        <v>TRMT61B</v>
      </c>
      <c r="BP30" s="139" t="s">
        <v>29</v>
      </c>
      <c r="BQ30" s="74" t="str">
        <f ca="1">IF(ISNUMBER(Y30-'Choose Housekeeping Genes'!AA$15),Y30-'Choose Housekeeping Genes'!AA$15,"")</f>
        <v/>
      </c>
      <c r="BR30" s="74" t="str">
        <f ca="1">IF(ISNUMBER(Z30-'Choose Housekeeping Genes'!AB$15),Z30-'Choose Housekeeping Genes'!AB$15,"")</f>
        <v/>
      </c>
      <c r="BS30" s="74" t="str">
        <f ca="1">IF(ISNUMBER(AA30-'Choose Housekeeping Genes'!AC$15),AA30-'Choose Housekeeping Genes'!AC$15,"")</f>
        <v/>
      </c>
      <c r="BT30" s="74" t="str">
        <f ca="1">IF(ISNUMBER(AB30-'Choose Housekeeping Genes'!AD$15),AB30-'Choose Housekeeping Genes'!AD$15,"")</f>
        <v/>
      </c>
      <c r="BU30" s="74" t="str">
        <f ca="1">IF(ISNUMBER(AC30-'Choose Housekeeping Genes'!AE$15),AC30-'Choose Housekeeping Genes'!AE$15,"")</f>
        <v/>
      </c>
      <c r="BV30" s="74" t="str">
        <f ca="1">IF(ISNUMBER(AD30-'Choose Housekeeping Genes'!AF$15),AD30-'Choose Housekeeping Genes'!AF$15,"")</f>
        <v/>
      </c>
      <c r="BW30" s="74" t="str">
        <f ca="1">IF(ISNUMBER(AE30-'Choose Housekeeping Genes'!AG$15),AE30-'Choose Housekeeping Genes'!AG$15,"")</f>
        <v/>
      </c>
      <c r="BX30" s="74" t="str">
        <f ca="1">IF(ISNUMBER(AF30-'Choose Housekeeping Genes'!AH$15),AF30-'Choose Housekeeping Genes'!AH$15,"")</f>
        <v/>
      </c>
      <c r="BY30" s="74" t="str">
        <f ca="1">IF(ISNUMBER(AG30-'Choose Housekeeping Genes'!AI$15),AG30-'Choose Housekeeping Genes'!AI$15,"")</f>
        <v/>
      </c>
      <c r="BZ30" s="74" t="str">
        <f ca="1">IF(ISNUMBER(AH30-'Choose Housekeeping Genes'!AJ$15),AH30-'Choose Housekeeping Genes'!AJ$15,"")</f>
        <v/>
      </c>
      <c r="CA30" s="74" t="str">
        <f ca="1">IF(ISNUMBER(AI30-'Choose Housekeeping Genes'!AK$15),AI30-'Choose Housekeeping Genes'!AK$15,"")</f>
        <v/>
      </c>
      <c r="CB30" s="74" t="str">
        <f ca="1">IF(ISNUMBER(AJ30-'Choose Housekeeping Genes'!AL$15),AJ30-'Choose Housekeeping Genes'!AL$15,"")</f>
        <v/>
      </c>
      <c r="CC30" s="74" t="str">
        <f ca="1">IF(ISNUMBER(AK30-'Choose Housekeeping Genes'!AM$15),AK30-'Choose Housekeeping Genes'!AM$15,"")</f>
        <v/>
      </c>
      <c r="CD30" s="74" t="str">
        <f ca="1">IF(ISNUMBER(AL30-'Choose Housekeeping Genes'!AN$15),AL30-'Choose Housekeeping Genes'!AN$15,"")</f>
        <v/>
      </c>
      <c r="CE30" s="74" t="str">
        <f ca="1">IF(ISNUMBER(AM30-'Choose Housekeeping Genes'!AO$15),AM30-'Choose Housekeeping Genes'!AO$15,"")</f>
        <v/>
      </c>
      <c r="CF30" s="74" t="str">
        <f ca="1">IF(ISNUMBER(AN30-'Choose Housekeeping Genes'!AP$15),AN30-'Choose Housekeeping Genes'!AP$15,"")</f>
        <v/>
      </c>
      <c r="CG30" s="74" t="str">
        <f ca="1">IF(ISNUMBER(AO30-'Choose Housekeeping Genes'!AQ$15),AO30-'Choose Housekeeping Genes'!AQ$15,"")</f>
        <v/>
      </c>
      <c r="CH30" s="74" t="str">
        <f ca="1">IF(ISNUMBER(AP30-'Choose Housekeeping Genes'!AR$15),AP30-'Choose Housekeeping Genes'!AR$15,"")</f>
        <v/>
      </c>
      <c r="CI30" s="74" t="str">
        <f ca="1">IF(ISNUMBER(AQ30-'Choose Housekeeping Genes'!AS$15),AQ30-'Choose Housekeeping Genes'!AS$15,"")</f>
        <v/>
      </c>
      <c r="CJ30" s="74" t="str">
        <f ca="1">IF(ISNUMBER(AR30-'Choose Housekeeping Genes'!AT$15),AR30-'Choose Housekeeping Genes'!AT$15,"")</f>
        <v/>
      </c>
      <c r="CK30" s="22" t="e">
        <f t="shared" ca="1" si="1"/>
        <v>#DIV/0!</v>
      </c>
      <c r="CL30" s="111" t="e">
        <f t="shared" ca="1" si="2"/>
        <v>#DIV/0!</v>
      </c>
    </row>
    <row r="31" spans="1:102" ht="12.75" customHeight="1" x14ac:dyDescent="0.2">
      <c r="A31" s="27" t="str">
        <f>'Test Sample Data'!A31</f>
        <v>ALKBH3</v>
      </c>
      <c r="B31" s="28" t="s">
        <v>30</v>
      </c>
      <c r="C31" s="74" t="str">
        <f>IF(SUM('Test Sample Data'!C$3:C$98)&gt;10,IF(AND(ISNUMBER('Test Sample Data'!C31),'Test Sample Data'!C31&lt;35,'Test Sample Data'!C31&gt;0),'Test Sample Data'!C31-'Choose Housekeeping Genes'!D$25,35-'Choose Housekeeping Genes'!D$25),"")</f>
        <v/>
      </c>
      <c r="D31" s="74" t="str">
        <f>IF(SUM('Test Sample Data'!D$3:D$98)&gt;10,IF(AND(ISNUMBER('Test Sample Data'!D31),'Test Sample Data'!D31&lt;35,'Test Sample Data'!D31&gt;0),'Test Sample Data'!D31-'Choose Housekeeping Genes'!E$25,35-'Choose Housekeeping Genes'!E$25),"")</f>
        <v/>
      </c>
      <c r="E31" s="74" t="str">
        <f>IF(SUM('Test Sample Data'!E$3:E$98)&gt;10,IF(AND(ISNUMBER('Test Sample Data'!E31),'Test Sample Data'!E31&lt;35,'Test Sample Data'!E31&gt;0),'Test Sample Data'!E31-'Choose Housekeeping Genes'!F$25,35-'Choose Housekeeping Genes'!F$25),"")</f>
        <v/>
      </c>
      <c r="F31" s="74" t="str">
        <f>IF(SUM('Test Sample Data'!F$3:F$98)&gt;10,IF(AND(ISNUMBER('Test Sample Data'!F31),'Test Sample Data'!F31&lt;35,'Test Sample Data'!F31&gt;0),'Test Sample Data'!F31-'Choose Housekeeping Genes'!G$25,35-'Choose Housekeeping Genes'!G$25),"")</f>
        <v/>
      </c>
      <c r="G31" s="74" t="str">
        <f>IF(SUM('Test Sample Data'!G$3:G$98)&gt;10,IF(AND(ISNUMBER('Test Sample Data'!G31),'Test Sample Data'!G31&lt;35,'Test Sample Data'!G31&gt;0),'Test Sample Data'!G31-'Choose Housekeeping Genes'!H$25,35-'Choose Housekeeping Genes'!H$25),"")</f>
        <v/>
      </c>
      <c r="H31" s="74" t="str">
        <f>IF(SUM('Test Sample Data'!H$3:H$98)&gt;10,IF(AND(ISNUMBER('Test Sample Data'!H31),'Test Sample Data'!H31&lt;35,'Test Sample Data'!H31&gt;0),'Test Sample Data'!H31-'Choose Housekeeping Genes'!I$25,35-'Choose Housekeeping Genes'!I$25),"")</f>
        <v/>
      </c>
      <c r="I31" s="74" t="str">
        <f>IF(SUM('Test Sample Data'!I$3:I$98)&gt;10,IF(AND(ISNUMBER('Test Sample Data'!I31),'Test Sample Data'!I31&lt;35,'Test Sample Data'!I31&gt;0),'Test Sample Data'!I31-'Choose Housekeeping Genes'!J$25,35-'Choose Housekeeping Genes'!J$25),"")</f>
        <v/>
      </c>
      <c r="J31" s="74" t="str">
        <f>IF(SUM('Test Sample Data'!J$3:J$98)&gt;10,IF(AND(ISNUMBER('Test Sample Data'!J31),'Test Sample Data'!J31&lt;35,'Test Sample Data'!J31&gt;0),'Test Sample Data'!J31-'Choose Housekeeping Genes'!K$25,35-'Choose Housekeeping Genes'!K$25),"")</f>
        <v/>
      </c>
      <c r="K31" s="74" t="str">
        <f>IF(SUM('Test Sample Data'!K$3:K$98)&gt;10,IF(AND(ISNUMBER('Test Sample Data'!K31),'Test Sample Data'!K31&lt;35,'Test Sample Data'!K31&gt;0),'Test Sample Data'!K31-'Choose Housekeeping Genes'!L$25,35-'Choose Housekeeping Genes'!L$25),"")</f>
        <v/>
      </c>
      <c r="L31" s="74" t="str">
        <f>IF(SUM('Test Sample Data'!L$3:L$98)&gt;10,IF(AND(ISNUMBER('Test Sample Data'!L31),'Test Sample Data'!L31&lt;35,'Test Sample Data'!L31&gt;0),'Test Sample Data'!L31-'Choose Housekeeping Genes'!M$25,35-'Choose Housekeeping Genes'!M$25),"")</f>
        <v/>
      </c>
      <c r="M31" s="74" t="str">
        <f>IF(SUM('Test Sample Data'!M$3:M$98)&gt;10,IF(AND(ISNUMBER('Test Sample Data'!M31),'Test Sample Data'!M31&lt;35,'Test Sample Data'!M31&gt;0),'Test Sample Data'!M31-'Choose Housekeeping Genes'!N$25,35-'Choose Housekeeping Genes'!N$25),"")</f>
        <v/>
      </c>
      <c r="N31" s="74" t="str">
        <f>IF(SUM('Test Sample Data'!N$3:N$98)&gt;10,IF(AND(ISNUMBER('Test Sample Data'!N31),'Test Sample Data'!N31&lt;35,'Test Sample Data'!N31&gt;0),'Test Sample Data'!N31-'Choose Housekeeping Genes'!O$25,35-'Choose Housekeeping Genes'!O$25),"")</f>
        <v/>
      </c>
      <c r="O31" s="74" t="str">
        <f>IF(SUM('Test Sample Data'!O$3:O$98)&gt;10,IF(AND(ISNUMBER('Test Sample Data'!O31),'Test Sample Data'!O31&lt;35,'Test Sample Data'!O31&gt;0),'Test Sample Data'!O31-'Choose Housekeeping Genes'!P$25,35-'Choose Housekeeping Genes'!P$25),"")</f>
        <v/>
      </c>
      <c r="P31" s="74" t="str">
        <f>IF(SUM('Test Sample Data'!P$3:P$98)&gt;10,IF(AND(ISNUMBER('Test Sample Data'!P31),'Test Sample Data'!P31&lt;35,'Test Sample Data'!P31&gt;0),'Test Sample Data'!P31-'Choose Housekeeping Genes'!Q$25,35-'Choose Housekeeping Genes'!Q$25),"")</f>
        <v/>
      </c>
      <c r="Q31" s="74" t="str">
        <f>IF(SUM('Test Sample Data'!Q$3:Q$98)&gt;10,IF(AND(ISNUMBER('Test Sample Data'!Q31),'Test Sample Data'!Q31&lt;35,'Test Sample Data'!Q31&gt;0),'Test Sample Data'!Q31-'Choose Housekeeping Genes'!R$25,35-'Choose Housekeeping Genes'!R$25),"")</f>
        <v/>
      </c>
      <c r="R31" s="74" t="str">
        <f>IF(SUM('Test Sample Data'!R$3:R$98)&gt;10,IF(AND(ISNUMBER('Test Sample Data'!R31),'Test Sample Data'!R31&lt;35,'Test Sample Data'!R31&gt;0),'Test Sample Data'!R31-'Choose Housekeeping Genes'!S$25,35-'Choose Housekeeping Genes'!S$25),"")</f>
        <v/>
      </c>
      <c r="S31" s="74" t="str">
        <f>IF(SUM('Test Sample Data'!S$3:S$98)&gt;10,IF(AND(ISNUMBER('Test Sample Data'!S31),'Test Sample Data'!S31&lt;35,'Test Sample Data'!S31&gt;0),'Test Sample Data'!S31-'Choose Housekeeping Genes'!T$25,35-'Choose Housekeeping Genes'!T$25),"")</f>
        <v/>
      </c>
      <c r="T31" s="74" t="str">
        <f>IF(SUM('Test Sample Data'!T$3:T$98)&gt;10,IF(AND(ISNUMBER('Test Sample Data'!T31),'Test Sample Data'!T31&lt;35,'Test Sample Data'!T31&gt;0),'Test Sample Data'!T31-'Choose Housekeeping Genes'!U$25,35-'Choose Housekeeping Genes'!U$25),"")</f>
        <v/>
      </c>
      <c r="U31" s="74" t="str">
        <f>IF(SUM('Test Sample Data'!U$3:U$98)&gt;10,IF(AND(ISNUMBER('Test Sample Data'!U31),'Test Sample Data'!U31&lt;35,'Test Sample Data'!U31&gt;0),'Test Sample Data'!U31-'Choose Housekeeping Genes'!V$25,35-'Choose Housekeeping Genes'!V$25),"")</f>
        <v/>
      </c>
      <c r="V31" s="74" t="str">
        <f>IF(SUM('Test Sample Data'!V$3:V$98)&gt;10,IF(AND(ISNUMBER('Test Sample Data'!V31),'Test Sample Data'!V31&lt;35,'Test Sample Data'!V31&gt;0),'Test Sample Data'!V31-'Choose Housekeeping Genes'!W$25,35-'Choose Housekeeping Genes'!W$25),"")</f>
        <v/>
      </c>
      <c r="W31" s="138" t="str">
        <f>'Control Sample Data'!A31</f>
        <v>ALKBH3</v>
      </c>
      <c r="X31" s="139" t="s">
        <v>30</v>
      </c>
      <c r="Y31" s="74" t="str">
        <f>IF(SUM('Control Sample Data'!C$3:C$98)&gt;10,IF(AND(ISNUMBER('Control Sample Data'!C31),'Control Sample Data'!C31&lt;35,'Control Sample Data'!C31&gt;0),'Control Sample Data'!C31-'Choose Housekeeping Genes'!AA$25,35-'Choose Housekeeping Genes'!AA$25),"")</f>
        <v/>
      </c>
      <c r="Z31" s="74" t="str">
        <f>IF(SUM('Control Sample Data'!D$3:D$98)&gt;10,IF(AND(ISNUMBER('Control Sample Data'!D31),'Control Sample Data'!D31&lt;35,'Control Sample Data'!D31&gt;0),'Control Sample Data'!D31-'Choose Housekeeping Genes'!AB$25,35-'Choose Housekeeping Genes'!AB$25),"")</f>
        <v/>
      </c>
      <c r="AA31" s="74" t="str">
        <f>IF(SUM('Control Sample Data'!E$3:E$98)&gt;10,IF(AND(ISNUMBER('Control Sample Data'!E31),'Control Sample Data'!E31&lt;35,'Control Sample Data'!E31&gt;0),'Control Sample Data'!E31-'Choose Housekeeping Genes'!AC$25,35-'Choose Housekeeping Genes'!AC$25),"")</f>
        <v/>
      </c>
      <c r="AB31" s="74" t="str">
        <f>IF(SUM('Control Sample Data'!F$3:F$98)&gt;10,IF(AND(ISNUMBER('Control Sample Data'!F31),'Control Sample Data'!F31&lt;35,'Control Sample Data'!F31&gt;0),'Control Sample Data'!F31-'Choose Housekeeping Genes'!AD$25,35-'Choose Housekeeping Genes'!AD$25),"")</f>
        <v/>
      </c>
      <c r="AC31" s="74" t="str">
        <f>IF(SUM('Control Sample Data'!G$3:G$98)&gt;10,IF(AND(ISNUMBER('Control Sample Data'!G31),'Control Sample Data'!G31&lt;35,'Control Sample Data'!G31&gt;0),'Control Sample Data'!G31-'Choose Housekeeping Genes'!AE$25,35-'Choose Housekeeping Genes'!AE$25),"")</f>
        <v/>
      </c>
      <c r="AD31" s="74" t="str">
        <f>IF(SUM('Control Sample Data'!H$3:H$98)&gt;10,IF(AND(ISNUMBER('Control Sample Data'!H31),'Control Sample Data'!H31&lt;35,'Control Sample Data'!H31&gt;0),'Control Sample Data'!H31-'Choose Housekeeping Genes'!AF$25,35-'Choose Housekeeping Genes'!AF$25),"")</f>
        <v/>
      </c>
      <c r="AE31" s="74" t="str">
        <f>IF(SUM('Control Sample Data'!I$3:I$98)&gt;10,IF(AND(ISNUMBER('Control Sample Data'!I31),'Control Sample Data'!I31&lt;35,'Control Sample Data'!I31&gt;0),'Control Sample Data'!I31-'Choose Housekeeping Genes'!AG$25,35-'Choose Housekeeping Genes'!AG$25),"")</f>
        <v/>
      </c>
      <c r="AF31" s="74" t="str">
        <f>IF(SUM('Control Sample Data'!J$3:J$98)&gt;10,IF(AND(ISNUMBER('Control Sample Data'!J31),'Control Sample Data'!J31&lt;35,'Control Sample Data'!J31&gt;0),'Control Sample Data'!J31-'Choose Housekeeping Genes'!AH$25,35-'Choose Housekeeping Genes'!AH$25),"")</f>
        <v/>
      </c>
      <c r="AG31" s="74" t="str">
        <f>IF(SUM('Control Sample Data'!K$3:K$98)&gt;10,IF(AND(ISNUMBER('Control Sample Data'!K31),'Control Sample Data'!K31&lt;35,'Control Sample Data'!K31&gt;0),'Control Sample Data'!K31-'Choose Housekeeping Genes'!AI$25,35-'Choose Housekeeping Genes'!AI$25),"")</f>
        <v/>
      </c>
      <c r="AH31" s="74" t="str">
        <f>IF(SUM('Control Sample Data'!L$3:L$98)&gt;10,IF(AND(ISNUMBER('Control Sample Data'!L31),'Control Sample Data'!L31&lt;35,'Control Sample Data'!L31&gt;0),'Control Sample Data'!L31-'Choose Housekeeping Genes'!AJ$25,35-'Choose Housekeeping Genes'!AJ$25),"")</f>
        <v/>
      </c>
      <c r="AI31" s="74" t="str">
        <f>IF(SUM('Control Sample Data'!M$3:M$98)&gt;10,IF(AND(ISNUMBER('Control Sample Data'!M31),'Control Sample Data'!M31&lt;35,'Control Sample Data'!M31&gt;0),'Control Sample Data'!M31-'Choose Housekeeping Genes'!AK$25,35-'Choose Housekeeping Genes'!AK$25),"")</f>
        <v/>
      </c>
      <c r="AJ31" s="74" t="str">
        <f>IF(SUM('Control Sample Data'!N$3:N$98)&gt;10,IF(AND(ISNUMBER('Control Sample Data'!N31),'Control Sample Data'!N31&lt;35,'Control Sample Data'!N31&gt;0),'Control Sample Data'!N31-'Choose Housekeeping Genes'!AL$25,35-'Choose Housekeeping Genes'!AL$25),"")</f>
        <v/>
      </c>
      <c r="AK31" s="74" t="str">
        <f>IF(SUM('Control Sample Data'!O$3:O$98)&gt;10,IF(AND(ISNUMBER('Control Sample Data'!O31),'Control Sample Data'!O31&lt;35,'Control Sample Data'!O31&gt;0),'Control Sample Data'!O31-'Choose Housekeeping Genes'!AM$25,35-'Choose Housekeeping Genes'!AM$25),"")</f>
        <v/>
      </c>
      <c r="AL31" s="74" t="str">
        <f>IF(SUM('Control Sample Data'!P$3:P$98)&gt;10,IF(AND(ISNUMBER('Control Sample Data'!P31),'Control Sample Data'!P31&lt;35,'Control Sample Data'!P31&gt;0),'Control Sample Data'!P31-'Choose Housekeeping Genes'!AN$25,35-'Choose Housekeeping Genes'!AN$25),"")</f>
        <v/>
      </c>
      <c r="AM31" s="74" t="str">
        <f>IF(SUM('Control Sample Data'!Q$3:Q$98)&gt;10,IF(AND(ISNUMBER('Control Sample Data'!Q31),'Control Sample Data'!Q31&lt;35,'Control Sample Data'!Q31&gt;0),'Control Sample Data'!Q31-'Choose Housekeeping Genes'!AO$25,35-'Choose Housekeeping Genes'!AO$25),"")</f>
        <v/>
      </c>
      <c r="AN31" s="74" t="str">
        <f>IF(SUM('Control Sample Data'!R$3:R$98)&gt;10,IF(AND(ISNUMBER('Control Sample Data'!R31),'Control Sample Data'!R31&lt;35,'Control Sample Data'!R31&gt;0),'Control Sample Data'!R31-'Choose Housekeeping Genes'!AP$25,35-'Choose Housekeeping Genes'!AP$25),"")</f>
        <v/>
      </c>
      <c r="AO31" s="74" t="str">
        <f>IF(SUM('Control Sample Data'!S$3:S$98)&gt;10,IF(AND(ISNUMBER('Control Sample Data'!S31),'Control Sample Data'!S31&lt;35,'Control Sample Data'!S31&gt;0),'Control Sample Data'!S31-'Choose Housekeeping Genes'!AQ$25,35-'Choose Housekeeping Genes'!AQ$25),"")</f>
        <v/>
      </c>
      <c r="AP31" s="74" t="str">
        <f>IF(SUM('Control Sample Data'!T$3:T$98)&gt;10,IF(AND(ISNUMBER('Control Sample Data'!T31),'Control Sample Data'!T31&lt;35,'Control Sample Data'!T31&gt;0),'Control Sample Data'!T31-'Choose Housekeeping Genes'!AR$25,35-'Choose Housekeeping Genes'!AR$25),"")</f>
        <v/>
      </c>
      <c r="AQ31" s="74" t="str">
        <f>IF(SUM('Control Sample Data'!U$3:U$98)&gt;10,IF(AND(ISNUMBER('Control Sample Data'!U31),'Control Sample Data'!U31&lt;35,'Control Sample Data'!U31&gt;0),'Control Sample Data'!U31-'Choose Housekeeping Genes'!AS$25,35-'Choose Housekeeping Genes'!AS$25),"")</f>
        <v/>
      </c>
      <c r="AR31" s="74" t="str">
        <f>IF(SUM('Control Sample Data'!V$3:V$98)&gt;10,IF(AND(ISNUMBER('Control Sample Data'!V31),'Control Sample Data'!V31&lt;35,'Control Sample Data'!V31&gt;0),'Control Sample Data'!V31-'Choose Housekeeping Genes'!AT$25,35-'Choose Housekeeping Genes'!AT$25),"")</f>
        <v/>
      </c>
      <c r="AS31" s="29" t="str">
        <f>'Control Sample Data'!A31</f>
        <v>ALKBH3</v>
      </c>
      <c r="AT31" s="28" t="s">
        <v>30</v>
      </c>
      <c r="AU31" s="74" t="str">
        <f ca="1">IF(ISNUMBER(C31-'Choose Housekeeping Genes'!D$15),C31-'Choose Housekeeping Genes'!D$15,"")</f>
        <v/>
      </c>
      <c r="AV31" s="74" t="str">
        <f ca="1">IF(ISNUMBER(D31-'Choose Housekeeping Genes'!E$15),D31-'Choose Housekeeping Genes'!E$15,"")</f>
        <v/>
      </c>
      <c r="AW31" s="74" t="str">
        <f ca="1">IF(ISNUMBER(E31-'Choose Housekeeping Genes'!F$15),E31-'Choose Housekeeping Genes'!F$15,"")</f>
        <v/>
      </c>
      <c r="AX31" s="74" t="str">
        <f ca="1">IF(ISNUMBER(F31-'Choose Housekeeping Genes'!G$15),F31-'Choose Housekeeping Genes'!G$15,"")</f>
        <v/>
      </c>
      <c r="AY31" s="74" t="str">
        <f ca="1">IF(ISNUMBER(G31-'Choose Housekeeping Genes'!H$15),G31-'Choose Housekeeping Genes'!H$15,"")</f>
        <v/>
      </c>
      <c r="AZ31" s="74" t="str">
        <f ca="1">IF(ISNUMBER(H31-'Choose Housekeeping Genes'!I$15),H31-'Choose Housekeeping Genes'!I$15,"")</f>
        <v/>
      </c>
      <c r="BA31" s="74" t="str">
        <f ca="1">IF(ISNUMBER(I31-'Choose Housekeeping Genes'!J$15),I31-'Choose Housekeeping Genes'!J$15,"")</f>
        <v/>
      </c>
      <c r="BB31" s="74" t="str">
        <f ca="1">IF(ISNUMBER(J31-'Choose Housekeeping Genes'!K$15),J31-'Choose Housekeeping Genes'!K$15,"")</f>
        <v/>
      </c>
      <c r="BC31" s="74" t="str">
        <f ca="1">IF(ISNUMBER(K31-'Choose Housekeeping Genes'!L$15),K31-'Choose Housekeeping Genes'!L$15,"")</f>
        <v/>
      </c>
      <c r="BD31" s="74" t="str">
        <f ca="1">IF(ISNUMBER(L31-'Choose Housekeeping Genes'!M$15),L31-'Choose Housekeeping Genes'!M$15,"")</f>
        <v/>
      </c>
      <c r="BE31" s="74" t="str">
        <f ca="1">IF(ISNUMBER(M31-'Choose Housekeeping Genes'!N$15),M31-'Choose Housekeeping Genes'!N$15,"")</f>
        <v/>
      </c>
      <c r="BF31" s="74" t="str">
        <f ca="1">IF(ISNUMBER(N31-'Choose Housekeeping Genes'!O$15),N31-'Choose Housekeeping Genes'!O$15,"")</f>
        <v/>
      </c>
      <c r="BG31" s="74" t="str">
        <f ca="1">IF(ISNUMBER(O31-'Choose Housekeeping Genes'!P$15),O31-'Choose Housekeeping Genes'!P$15,"")</f>
        <v/>
      </c>
      <c r="BH31" s="74" t="str">
        <f ca="1">IF(ISNUMBER(P31-'Choose Housekeeping Genes'!Q$15),P31-'Choose Housekeeping Genes'!Q$15,"")</f>
        <v/>
      </c>
      <c r="BI31" s="74" t="str">
        <f ca="1">IF(ISNUMBER(Q31-'Choose Housekeeping Genes'!R$15),Q31-'Choose Housekeeping Genes'!R$15,"")</f>
        <v/>
      </c>
      <c r="BJ31" s="74" t="str">
        <f ca="1">IF(ISNUMBER(R31-'Choose Housekeeping Genes'!S$15),R31-'Choose Housekeeping Genes'!S$15,"")</f>
        <v/>
      </c>
      <c r="BK31" s="74" t="str">
        <f ca="1">IF(ISNUMBER(S31-'Choose Housekeeping Genes'!T$15),S31-'Choose Housekeeping Genes'!T$15,"")</f>
        <v/>
      </c>
      <c r="BL31" s="74" t="str">
        <f ca="1">IF(ISNUMBER(T31-'Choose Housekeeping Genes'!U$15),T31-'Choose Housekeeping Genes'!U$15,"")</f>
        <v/>
      </c>
      <c r="BM31" s="74" t="str">
        <f ca="1">IF(ISNUMBER(U31-'Choose Housekeeping Genes'!V$15),U31-'Choose Housekeeping Genes'!V$15,"")</f>
        <v/>
      </c>
      <c r="BN31" s="74" t="str">
        <f ca="1">IF(ISNUMBER(V31-'Choose Housekeeping Genes'!W$15),V31-'Choose Housekeeping Genes'!W$15,"")</f>
        <v/>
      </c>
      <c r="BO31" s="141" t="str">
        <f t="shared" si="0"/>
        <v>ALKBH3</v>
      </c>
      <c r="BP31" s="139" t="s">
        <v>30</v>
      </c>
      <c r="BQ31" s="74" t="str">
        <f ca="1">IF(ISNUMBER(Y31-'Choose Housekeeping Genes'!AA$15),Y31-'Choose Housekeeping Genes'!AA$15,"")</f>
        <v/>
      </c>
      <c r="BR31" s="74" t="str">
        <f ca="1">IF(ISNUMBER(Z31-'Choose Housekeeping Genes'!AB$15),Z31-'Choose Housekeeping Genes'!AB$15,"")</f>
        <v/>
      </c>
      <c r="BS31" s="74" t="str">
        <f ca="1">IF(ISNUMBER(AA31-'Choose Housekeeping Genes'!AC$15),AA31-'Choose Housekeeping Genes'!AC$15,"")</f>
        <v/>
      </c>
      <c r="BT31" s="74" t="str">
        <f ca="1">IF(ISNUMBER(AB31-'Choose Housekeeping Genes'!AD$15),AB31-'Choose Housekeeping Genes'!AD$15,"")</f>
        <v/>
      </c>
      <c r="BU31" s="74" t="str">
        <f ca="1">IF(ISNUMBER(AC31-'Choose Housekeeping Genes'!AE$15),AC31-'Choose Housekeeping Genes'!AE$15,"")</f>
        <v/>
      </c>
      <c r="BV31" s="74" t="str">
        <f ca="1">IF(ISNUMBER(AD31-'Choose Housekeeping Genes'!AF$15),AD31-'Choose Housekeeping Genes'!AF$15,"")</f>
        <v/>
      </c>
      <c r="BW31" s="74" t="str">
        <f ca="1">IF(ISNUMBER(AE31-'Choose Housekeeping Genes'!AG$15),AE31-'Choose Housekeeping Genes'!AG$15,"")</f>
        <v/>
      </c>
      <c r="BX31" s="74" t="str">
        <f ca="1">IF(ISNUMBER(AF31-'Choose Housekeeping Genes'!AH$15),AF31-'Choose Housekeeping Genes'!AH$15,"")</f>
        <v/>
      </c>
      <c r="BY31" s="74" t="str">
        <f ca="1">IF(ISNUMBER(AG31-'Choose Housekeeping Genes'!AI$15),AG31-'Choose Housekeeping Genes'!AI$15,"")</f>
        <v/>
      </c>
      <c r="BZ31" s="74" t="str">
        <f ca="1">IF(ISNUMBER(AH31-'Choose Housekeeping Genes'!AJ$15),AH31-'Choose Housekeeping Genes'!AJ$15,"")</f>
        <v/>
      </c>
      <c r="CA31" s="74" t="str">
        <f ca="1">IF(ISNUMBER(AI31-'Choose Housekeeping Genes'!AK$15),AI31-'Choose Housekeeping Genes'!AK$15,"")</f>
        <v/>
      </c>
      <c r="CB31" s="74" t="str">
        <f ca="1">IF(ISNUMBER(AJ31-'Choose Housekeeping Genes'!AL$15),AJ31-'Choose Housekeeping Genes'!AL$15,"")</f>
        <v/>
      </c>
      <c r="CC31" s="74" t="str">
        <f ca="1">IF(ISNUMBER(AK31-'Choose Housekeeping Genes'!AM$15),AK31-'Choose Housekeeping Genes'!AM$15,"")</f>
        <v/>
      </c>
      <c r="CD31" s="74" t="str">
        <f ca="1">IF(ISNUMBER(AL31-'Choose Housekeeping Genes'!AN$15),AL31-'Choose Housekeeping Genes'!AN$15,"")</f>
        <v/>
      </c>
      <c r="CE31" s="74" t="str">
        <f ca="1">IF(ISNUMBER(AM31-'Choose Housekeeping Genes'!AO$15),AM31-'Choose Housekeeping Genes'!AO$15,"")</f>
        <v/>
      </c>
      <c r="CF31" s="74" t="str">
        <f ca="1">IF(ISNUMBER(AN31-'Choose Housekeeping Genes'!AP$15),AN31-'Choose Housekeeping Genes'!AP$15,"")</f>
        <v/>
      </c>
      <c r="CG31" s="74" t="str">
        <f ca="1">IF(ISNUMBER(AO31-'Choose Housekeeping Genes'!AQ$15),AO31-'Choose Housekeeping Genes'!AQ$15,"")</f>
        <v/>
      </c>
      <c r="CH31" s="74" t="str">
        <f ca="1">IF(ISNUMBER(AP31-'Choose Housekeeping Genes'!AR$15),AP31-'Choose Housekeeping Genes'!AR$15,"")</f>
        <v/>
      </c>
      <c r="CI31" s="74" t="str">
        <f ca="1">IF(ISNUMBER(AQ31-'Choose Housekeeping Genes'!AS$15),AQ31-'Choose Housekeeping Genes'!AS$15,"")</f>
        <v/>
      </c>
      <c r="CJ31" s="74" t="str">
        <f ca="1">IF(ISNUMBER(AR31-'Choose Housekeeping Genes'!AT$15),AR31-'Choose Housekeeping Genes'!AT$15,"")</f>
        <v/>
      </c>
      <c r="CK31" s="22" t="e">
        <f t="shared" ca="1" si="1"/>
        <v>#DIV/0!</v>
      </c>
      <c r="CL31" s="111" t="e">
        <f t="shared" ca="1" si="2"/>
        <v>#DIV/0!</v>
      </c>
    </row>
    <row r="32" spans="1:102" ht="12.75" customHeight="1" x14ac:dyDescent="0.2">
      <c r="A32" s="27" t="str">
        <f>'Test Sample Data'!A32</f>
        <v>ALKBH1</v>
      </c>
      <c r="B32" s="28" t="s">
        <v>31</v>
      </c>
      <c r="C32" s="74" t="str">
        <f>IF(SUM('Test Sample Data'!C$3:C$98)&gt;10,IF(AND(ISNUMBER('Test Sample Data'!C32),'Test Sample Data'!C32&lt;35,'Test Sample Data'!C32&gt;0),'Test Sample Data'!C32-'Choose Housekeeping Genes'!D$25,35-'Choose Housekeeping Genes'!D$25),"")</f>
        <v/>
      </c>
      <c r="D32" s="74" t="str">
        <f>IF(SUM('Test Sample Data'!D$3:D$98)&gt;10,IF(AND(ISNUMBER('Test Sample Data'!D32),'Test Sample Data'!D32&lt;35,'Test Sample Data'!D32&gt;0),'Test Sample Data'!D32-'Choose Housekeeping Genes'!E$25,35-'Choose Housekeeping Genes'!E$25),"")</f>
        <v/>
      </c>
      <c r="E32" s="74" t="str">
        <f>IF(SUM('Test Sample Data'!E$3:E$98)&gt;10,IF(AND(ISNUMBER('Test Sample Data'!E32),'Test Sample Data'!E32&lt;35,'Test Sample Data'!E32&gt;0),'Test Sample Data'!E32-'Choose Housekeeping Genes'!F$25,35-'Choose Housekeeping Genes'!F$25),"")</f>
        <v/>
      </c>
      <c r="F32" s="74" t="str">
        <f>IF(SUM('Test Sample Data'!F$3:F$98)&gt;10,IF(AND(ISNUMBER('Test Sample Data'!F32),'Test Sample Data'!F32&lt;35,'Test Sample Data'!F32&gt;0),'Test Sample Data'!F32-'Choose Housekeeping Genes'!G$25,35-'Choose Housekeeping Genes'!G$25),"")</f>
        <v/>
      </c>
      <c r="G32" s="74" t="str">
        <f>IF(SUM('Test Sample Data'!G$3:G$98)&gt;10,IF(AND(ISNUMBER('Test Sample Data'!G32),'Test Sample Data'!G32&lt;35,'Test Sample Data'!G32&gt;0),'Test Sample Data'!G32-'Choose Housekeeping Genes'!H$25,35-'Choose Housekeeping Genes'!H$25),"")</f>
        <v/>
      </c>
      <c r="H32" s="74" t="str">
        <f>IF(SUM('Test Sample Data'!H$3:H$98)&gt;10,IF(AND(ISNUMBER('Test Sample Data'!H32),'Test Sample Data'!H32&lt;35,'Test Sample Data'!H32&gt;0),'Test Sample Data'!H32-'Choose Housekeeping Genes'!I$25,35-'Choose Housekeeping Genes'!I$25),"")</f>
        <v/>
      </c>
      <c r="I32" s="74" t="str">
        <f>IF(SUM('Test Sample Data'!I$3:I$98)&gt;10,IF(AND(ISNUMBER('Test Sample Data'!I32),'Test Sample Data'!I32&lt;35,'Test Sample Data'!I32&gt;0),'Test Sample Data'!I32-'Choose Housekeeping Genes'!J$25,35-'Choose Housekeeping Genes'!J$25),"")</f>
        <v/>
      </c>
      <c r="J32" s="74" t="str">
        <f>IF(SUM('Test Sample Data'!J$3:J$98)&gt;10,IF(AND(ISNUMBER('Test Sample Data'!J32),'Test Sample Data'!J32&lt;35,'Test Sample Data'!J32&gt;0),'Test Sample Data'!J32-'Choose Housekeeping Genes'!K$25,35-'Choose Housekeeping Genes'!K$25),"")</f>
        <v/>
      </c>
      <c r="K32" s="74" t="str">
        <f>IF(SUM('Test Sample Data'!K$3:K$98)&gt;10,IF(AND(ISNUMBER('Test Sample Data'!K32),'Test Sample Data'!K32&lt;35,'Test Sample Data'!K32&gt;0),'Test Sample Data'!K32-'Choose Housekeeping Genes'!L$25,35-'Choose Housekeeping Genes'!L$25),"")</f>
        <v/>
      </c>
      <c r="L32" s="74" t="str">
        <f>IF(SUM('Test Sample Data'!L$3:L$98)&gt;10,IF(AND(ISNUMBER('Test Sample Data'!L32),'Test Sample Data'!L32&lt;35,'Test Sample Data'!L32&gt;0),'Test Sample Data'!L32-'Choose Housekeeping Genes'!M$25,35-'Choose Housekeeping Genes'!M$25),"")</f>
        <v/>
      </c>
      <c r="M32" s="74" t="str">
        <f>IF(SUM('Test Sample Data'!M$3:M$98)&gt;10,IF(AND(ISNUMBER('Test Sample Data'!M32),'Test Sample Data'!M32&lt;35,'Test Sample Data'!M32&gt;0),'Test Sample Data'!M32-'Choose Housekeeping Genes'!N$25,35-'Choose Housekeeping Genes'!N$25),"")</f>
        <v/>
      </c>
      <c r="N32" s="74" t="str">
        <f>IF(SUM('Test Sample Data'!N$3:N$98)&gt;10,IF(AND(ISNUMBER('Test Sample Data'!N32),'Test Sample Data'!N32&lt;35,'Test Sample Data'!N32&gt;0),'Test Sample Data'!N32-'Choose Housekeeping Genes'!O$25,35-'Choose Housekeeping Genes'!O$25),"")</f>
        <v/>
      </c>
      <c r="O32" s="74" t="str">
        <f>IF(SUM('Test Sample Data'!O$3:O$98)&gt;10,IF(AND(ISNUMBER('Test Sample Data'!O32),'Test Sample Data'!O32&lt;35,'Test Sample Data'!O32&gt;0),'Test Sample Data'!O32-'Choose Housekeeping Genes'!P$25,35-'Choose Housekeeping Genes'!P$25),"")</f>
        <v/>
      </c>
      <c r="P32" s="74" t="str">
        <f>IF(SUM('Test Sample Data'!P$3:P$98)&gt;10,IF(AND(ISNUMBER('Test Sample Data'!P32),'Test Sample Data'!P32&lt;35,'Test Sample Data'!P32&gt;0),'Test Sample Data'!P32-'Choose Housekeeping Genes'!Q$25,35-'Choose Housekeeping Genes'!Q$25),"")</f>
        <v/>
      </c>
      <c r="Q32" s="74" t="str">
        <f>IF(SUM('Test Sample Data'!Q$3:Q$98)&gt;10,IF(AND(ISNUMBER('Test Sample Data'!Q32),'Test Sample Data'!Q32&lt;35,'Test Sample Data'!Q32&gt;0),'Test Sample Data'!Q32-'Choose Housekeeping Genes'!R$25,35-'Choose Housekeeping Genes'!R$25),"")</f>
        <v/>
      </c>
      <c r="R32" s="74" t="str">
        <f>IF(SUM('Test Sample Data'!R$3:R$98)&gt;10,IF(AND(ISNUMBER('Test Sample Data'!R32),'Test Sample Data'!R32&lt;35,'Test Sample Data'!R32&gt;0),'Test Sample Data'!R32-'Choose Housekeeping Genes'!S$25,35-'Choose Housekeeping Genes'!S$25),"")</f>
        <v/>
      </c>
      <c r="S32" s="74" t="str">
        <f>IF(SUM('Test Sample Data'!S$3:S$98)&gt;10,IF(AND(ISNUMBER('Test Sample Data'!S32),'Test Sample Data'!S32&lt;35,'Test Sample Data'!S32&gt;0),'Test Sample Data'!S32-'Choose Housekeeping Genes'!T$25,35-'Choose Housekeeping Genes'!T$25),"")</f>
        <v/>
      </c>
      <c r="T32" s="74" t="str">
        <f>IF(SUM('Test Sample Data'!T$3:T$98)&gt;10,IF(AND(ISNUMBER('Test Sample Data'!T32),'Test Sample Data'!T32&lt;35,'Test Sample Data'!T32&gt;0),'Test Sample Data'!T32-'Choose Housekeeping Genes'!U$25,35-'Choose Housekeeping Genes'!U$25),"")</f>
        <v/>
      </c>
      <c r="U32" s="74" t="str">
        <f>IF(SUM('Test Sample Data'!U$3:U$98)&gt;10,IF(AND(ISNUMBER('Test Sample Data'!U32),'Test Sample Data'!U32&lt;35,'Test Sample Data'!U32&gt;0),'Test Sample Data'!U32-'Choose Housekeeping Genes'!V$25,35-'Choose Housekeeping Genes'!V$25),"")</f>
        <v/>
      </c>
      <c r="V32" s="74" t="str">
        <f>IF(SUM('Test Sample Data'!V$3:V$98)&gt;10,IF(AND(ISNUMBER('Test Sample Data'!V32),'Test Sample Data'!V32&lt;35,'Test Sample Data'!V32&gt;0),'Test Sample Data'!V32-'Choose Housekeeping Genes'!W$25,35-'Choose Housekeeping Genes'!W$25),"")</f>
        <v/>
      </c>
      <c r="W32" s="138" t="str">
        <f>'Control Sample Data'!A32</f>
        <v>ALKBH1</v>
      </c>
      <c r="X32" s="139" t="s">
        <v>31</v>
      </c>
      <c r="Y32" s="74" t="str">
        <f>IF(SUM('Control Sample Data'!C$3:C$98)&gt;10,IF(AND(ISNUMBER('Control Sample Data'!C32),'Control Sample Data'!C32&lt;35,'Control Sample Data'!C32&gt;0),'Control Sample Data'!C32-'Choose Housekeeping Genes'!AA$25,35-'Choose Housekeeping Genes'!AA$25),"")</f>
        <v/>
      </c>
      <c r="Z32" s="74" t="str">
        <f>IF(SUM('Control Sample Data'!D$3:D$98)&gt;10,IF(AND(ISNUMBER('Control Sample Data'!D32),'Control Sample Data'!D32&lt;35,'Control Sample Data'!D32&gt;0),'Control Sample Data'!D32-'Choose Housekeeping Genes'!AB$25,35-'Choose Housekeeping Genes'!AB$25),"")</f>
        <v/>
      </c>
      <c r="AA32" s="74" t="str">
        <f>IF(SUM('Control Sample Data'!E$3:E$98)&gt;10,IF(AND(ISNUMBER('Control Sample Data'!E32),'Control Sample Data'!E32&lt;35,'Control Sample Data'!E32&gt;0),'Control Sample Data'!E32-'Choose Housekeeping Genes'!AC$25,35-'Choose Housekeeping Genes'!AC$25),"")</f>
        <v/>
      </c>
      <c r="AB32" s="74" t="str">
        <f>IF(SUM('Control Sample Data'!F$3:F$98)&gt;10,IF(AND(ISNUMBER('Control Sample Data'!F32),'Control Sample Data'!F32&lt;35,'Control Sample Data'!F32&gt;0),'Control Sample Data'!F32-'Choose Housekeeping Genes'!AD$25,35-'Choose Housekeeping Genes'!AD$25),"")</f>
        <v/>
      </c>
      <c r="AC32" s="74" t="str">
        <f>IF(SUM('Control Sample Data'!G$3:G$98)&gt;10,IF(AND(ISNUMBER('Control Sample Data'!G32),'Control Sample Data'!G32&lt;35,'Control Sample Data'!G32&gt;0),'Control Sample Data'!G32-'Choose Housekeeping Genes'!AE$25,35-'Choose Housekeeping Genes'!AE$25),"")</f>
        <v/>
      </c>
      <c r="AD32" s="74" t="str">
        <f>IF(SUM('Control Sample Data'!H$3:H$98)&gt;10,IF(AND(ISNUMBER('Control Sample Data'!H32),'Control Sample Data'!H32&lt;35,'Control Sample Data'!H32&gt;0),'Control Sample Data'!H32-'Choose Housekeeping Genes'!AF$25,35-'Choose Housekeeping Genes'!AF$25),"")</f>
        <v/>
      </c>
      <c r="AE32" s="74" t="str">
        <f>IF(SUM('Control Sample Data'!I$3:I$98)&gt;10,IF(AND(ISNUMBER('Control Sample Data'!I32),'Control Sample Data'!I32&lt;35,'Control Sample Data'!I32&gt;0),'Control Sample Data'!I32-'Choose Housekeeping Genes'!AG$25,35-'Choose Housekeeping Genes'!AG$25),"")</f>
        <v/>
      </c>
      <c r="AF32" s="74" t="str">
        <f>IF(SUM('Control Sample Data'!J$3:J$98)&gt;10,IF(AND(ISNUMBER('Control Sample Data'!J32),'Control Sample Data'!J32&lt;35,'Control Sample Data'!J32&gt;0),'Control Sample Data'!J32-'Choose Housekeeping Genes'!AH$25,35-'Choose Housekeeping Genes'!AH$25),"")</f>
        <v/>
      </c>
      <c r="AG32" s="74" t="str">
        <f>IF(SUM('Control Sample Data'!K$3:K$98)&gt;10,IF(AND(ISNUMBER('Control Sample Data'!K32),'Control Sample Data'!K32&lt;35,'Control Sample Data'!K32&gt;0),'Control Sample Data'!K32-'Choose Housekeeping Genes'!AI$25,35-'Choose Housekeeping Genes'!AI$25),"")</f>
        <v/>
      </c>
      <c r="AH32" s="74" t="str">
        <f>IF(SUM('Control Sample Data'!L$3:L$98)&gt;10,IF(AND(ISNUMBER('Control Sample Data'!L32),'Control Sample Data'!L32&lt;35,'Control Sample Data'!L32&gt;0),'Control Sample Data'!L32-'Choose Housekeeping Genes'!AJ$25,35-'Choose Housekeeping Genes'!AJ$25),"")</f>
        <v/>
      </c>
      <c r="AI32" s="74" t="str">
        <f>IF(SUM('Control Sample Data'!M$3:M$98)&gt;10,IF(AND(ISNUMBER('Control Sample Data'!M32),'Control Sample Data'!M32&lt;35,'Control Sample Data'!M32&gt;0),'Control Sample Data'!M32-'Choose Housekeeping Genes'!AK$25,35-'Choose Housekeeping Genes'!AK$25),"")</f>
        <v/>
      </c>
      <c r="AJ32" s="74" t="str">
        <f>IF(SUM('Control Sample Data'!N$3:N$98)&gt;10,IF(AND(ISNUMBER('Control Sample Data'!N32),'Control Sample Data'!N32&lt;35,'Control Sample Data'!N32&gt;0),'Control Sample Data'!N32-'Choose Housekeeping Genes'!AL$25,35-'Choose Housekeeping Genes'!AL$25),"")</f>
        <v/>
      </c>
      <c r="AK32" s="74" t="str">
        <f>IF(SUM('Control Sample Data'!O$3:O$98)&gt;10,IF(AND(ISNUMBER('Control Sample Data'!O32),'Control Sample Data'!O32&lt;35,'Control Sample Data'!O32&gt;0),'Control Sample Data'!O32-'Choose Housekeeping Genes'!AM$25,35-'Choose Housekeeping Genes'!AM$25),"")</f>
        <v/>
      </c>
      <c r="AL32" s="74" t="str">
        <f>IF(SUM('Control Sample Data'!P$3:P$98)&gt;10,IF(AND(ISNUMBER('Control Sample Data'!P32),'Control Sample Data'!P32&lt;35,'Control Sample Data'!P32&gt;0),'Control Sample Data'!P32-'Choose Housekeeping Genes'!AN$25,35-'Choose Housekeeping Genes'!AN$25),"")</f>
        <v/>
      </c>
      <c r="AM32" s="74" t="str">
        <f>IF(SUM('Control Sample Data'!Q$3:Q$98)&gt;10,IF(AND(ISNUMBER('Control Sample Data'!Q32),'Control Sample Data'!Q32&lt;35,'Control Sample Data'!Q32&gt;0),'Control Sample Data'!Q32-'Choose Housekeeping Genes'!AO$25,35-'Choose Housekeeping Genes'!AO$25),"")</f>
        <v/>
      </c>
      <c r="AN32" s="74" t="str">
        <f>IF(SUM('Control Sample Data'!R$3:R$98)&gt;10,IF(AND(ISNUMBER('Control Sample Data'!R32),'Control Sample Data'!R32&lt;35,'Control Sample Data'!R32&gt;0),'Control Sample Data'!R32-'Choose Housekeeping Genes'!AP$25,35-'Choose Housekeeping Genes'!AP$25),"")</f>
        <v/>
      </c>
      <c r="AO32" s="74" t="str">
        <f>IF(SUM('Control Sample Data'!S$3:S$98)&gt;10,IF(AND(ISNUMBER('Control Sample Data'!S32),'Control Sample Data'!S32&lt;35,'Control Sample Data'!S32&gt;0),'Control Sample Data'!S32-'Choose Housekeeping Genes'!AQ$25,35-'Choose Housekeeping Genes'!AQ$25),"")</f>
        <v/>
      </c>
      <c r="AP32" s="74" t="str">
        <f>IF(SUM('Control Sample Data'!T$3:T$98)&gt;10,IF(AND(ISNUMBER('Control Sample Data'!T32),'Control Sample Data'!T32&lt;35,'Control Sample Data'!T32&gt;0),'Control Sample Data'!T32-'Choose Housekeeping Genes'!AR$25,35-'Choose Housekeeping Genes'!AR$25),"")</f>
        <v/>
      </c>
      <c r="AQ32" s="74" t="str">
        <f>IF(SUM('Control Sample Data'!U$3:U$98)&gt;10,IF(AND(ISNUMBER('Control Sample Data'!U32),'Control Sample Data'!U32&lt;35,'Control Sample Data'!U32&gt;0),'Control Sample Data'!U32-'Choose Housekeeping Genes'!AS$25,35-'Choose Housekeeping Genes'!AS$25),"")</f>
        <v/>
      </c>
      <c r="AR32" s="74" t="str">
        <f>IF(SUM('Control Sample Data'!V$3:V$98)&gt;10,IF(AND(ISNUMBER('Control Sample Data'!V32),'Control Sample Data'!V32&lt;35,'Control Sample Data'!V32&gt;0),'Control Sample Data'!V32-'Choose Housekeeping Genes'!AT$25,35-'Choose Housekeeping Genes'!AT$25),"")</f>
        <v/>
      </c>
      <c r="AS32" s="29" t="str">
        <f>'Control Sample Data'!A32</f>
        <v>ALKBH1</v>
      </c>
      <c r="AT32" s="28" t="s">
        <v>31</v>
      </c>
      <c r="AU32" s="74" t="str">
        <f ca="1">IF(ISNUMBER(C32-'Choose Housekeeping Genes'!D$15),C32-'Choose Housekeeping Genes'!D$15,"")</f>
        <v/>
      </c>
      <c r="AV32" s="74" t="str">
        <f ca="1">IF(ISNUMBER(D32-'Choose Housekeeping Genes'!E$15),D32-'Choose Housekeeping Genes'!E$15,"")</f>
        <v/>
      </c>
      <c r="AW32" s="74" t="str">
        <f ca="1">IF(ISNUMBER(E32-'Choose Housekeeping Genes'!F$15),E32-'Choose Housekeeping Genes'!F$15,"")</f>
        <v/>
      </c>
      <c r="AX32" s="74" t="str">
        <f ca="1">IF(ISNUMBER(F32-'Choose Housekeeping Genes'!G$15),F32-'Choose Housekeeping Genes'!G$15,"")</f>
        <v/>
      </c>
      <c r="AY32" s="74" t="str">
        <f ca="1">IF(ISNUMBER(G32-'Choose Housekeeping Genes'!H$15),G32-'Choose Housekeeping Genes'!H$15,"")</f>
        <v/>
      </c>
      <c r="AZ32" s="74" t="str">
        <f ca="1">IF(ISNUMBER(H32-'Choose Housekeeping Genes'!I$15),H32-'Choose Housekeeping Genes'!I$15,"")</f>
        <v/>
      </c>
      <c r="BA32" s="74" t="str">
        <f ca="1">IF(ISNUMBER(I32-'Choose Housekeeping Genes'!J$15),I32-'Choose Housekeeping Genes'!J$15,"")</f>
        <v/>
      </c>
      <c r="BB32" s="74" t="str">
        <f ca="1">IF(ISNUMBER(J32-'Choose Housekeeping Genes'!K$15),J32-'Choose Housekeeping Genes'!K$15,"")</f>
        <v/>
      </c>
      <c r="BC32" s="74" t="str">
        <f ca="1">IF(ISNUMBER(K32-'Choose Housekeeping Genes'!L$15),K32-'Choose Housekeeping Genes'!L$15,"")</f>
        <v/>
      </c>
      <c r="BD32" s="74" t="str">
        <f ca="1">IF(ISNUMBER(L32-'Choose Housekeeping Genes'!M$15),L32-'Choose Housekeeping Genes'!M$15,"")</f>
        <v/>
      </c>
      <c r="BE32" s="74" t="str">
        <f ca="1">IF(ISNUMBER(M32-'Choose Housekeeping Genes'!N$15),M32-'Choose Housekeeping Genes'!N$15,"")</f>
        <v/>
      </c>
      <c r="BF32" s="74" t="str">
        <f ca="1">IF(ISNUMBER(N32-'Choose Housekeeping Genes'!O$15),N32-'Choose Housekeeping Genes'!O$15,"")</f>
        <v/>
      </c>
      <c r="BG32" s="74" t="str">
        <f ca="1">IF(ISNUMBER(O32-'Choose Housekeeping Genes'!P$15),O32-'Choose Housekeeping Genes'!P$15,"")</f>
        <v/>
      </c>
      <c r="BH32" s="74" t="str">
        <f ca="1">IF(ISNUMBER(P32-'Choose Housekeeping Genes'!Q$15),P32-'Choose Housekeeping Genes'!Q$15,"")</f>
        <v/>
      </c>
      <c r="BI32" s="74" t="str">
        <f ca="1">IF(ISNUMBER(Q32-'Choose Housekeeping Genes'!R$15),Q32-'Choose Housekeeping Genes'!R$15,"")</f>
        <v/>
      </c>
      <c r="BJ32" s="74" t="str">
        <f ca="1">IF(ISNUMBER(R32-'Choose Housekeeping Genes'!S$15),R32-'Choose Housekeeping Genes'!S$15,"")</f>
        <v/>
      </c>
      <c r="BK32" s="74" t="str">
        <f ca="1">IF(ISNUMBER(S32-'Choose Housekeeping Genes'!T$15),S32-'Choose Housekeeping Genes'!T$15,"")</f>
        <v/>
      </c>
      <c r="BL32" s="74" t="str">
        <f ca="1">IF(ISNUMBER(T32-'Choose Housekeeping Genes'!U$15),T32-'Choose Housekeeping Genes'!U$15,"")</f>
        <v/>
      </c>
      <c r="BM32" s="74" t="str">
        <f ca="1">IF(ISNUMBER(U32-'Choose Housekeeping Genes'!V$15),U32-'Choose Housekeeping Genes'!V$15,"")</f>
        <v/>
      </c>
      <c r="BN32" s="74" t="str">
        <f ca="1">IF(ISNUMBER(V32-'Choose Housekeeping Genes'!W$15),V32-'Choose Housekeeping Genes'!W$15,"")</f>
        <v/>
      </c>
      <c r="BO32" s="141" t="str">
        <f t="shared" si="0"/>
        <v>ALKBH1</v>
      </c>
      <c r="BP32" s="139" t="s">
        <v>31</v>
      </c>
      <c r="BQ32" s="74" t="str">
        <f ca="1">IF(ISNUMBER(Y32-'Choose Housekeeping Genes'!AA$15),Y32-'Choose Housekeeping Genes'!AA$15,"")</f>
        <v/>
      </c>
      <c r="BR32" s="74" t="str">
        <f ca="1">IF(ISNUMBER(Z32-'Choose Housekeeping Genes'!AB$15),Z32-'Choose Housekeeping Genes'!AB$15,"")</f>
        <v/>
      </c>
      <c r="BS32" s="74" t="str">
        <f ca="1">IF(ISNUMBER(AA32-'Choose Housekeeping Genes'!AC$15),AA32-'Choose Housekeeping Genes'!AC$15,"")</f>
        <v/>
      </c>
      <c r="BT32" s="74" t="str">
        <f ca="1">IF(ISNUMBER(AB32-'Choose Housekeeping Genes'!AD$15),AB32-'Choose Housekeeping Genes'!AD$15,"")</f>
        <v/>
      </c>
      <c r="BU32" s="74" t="str">
        <f ca="1">IF(ISNUMBER(AC32-'Choose Housekeeping Genes'!AE$15),AC32-'Choose Housekeeping Genes'!AE$15,"")</f>
        <v/>
      </c>
      <c r="BV32" s="74" t="str">
        <f ca="1">IF(ISNUMBER(AD32-'Choose Housekeeping Genes'!AF$15),AD32-'Choose Housekeeping Genes'!AF$15,"")</f>
        <v/>
      </c>
      <c r="BW32" s="74" t="str">
        <f ca="1">IF(ISNUMBER(AE32-'Choose Housekeeping Genes'!AG$15),AE32-'Choose Housekeeping Genes'!AG$15,"")</f>
        <v/>
      </c>
      <c r="BX32" s="74" t="str">
        <f ca="1">IF(ISNUMBER(AF32-'Choose Housekeeping Genes'!AH$15),AF32-'Choose Housekeeping Genes'!AH$15,"")</f>
        <v/>
      </c>
      <c r="BY32" s="74" t="str">
        <f ca="1">IF(ISNUMBER(AG32-'Choose Housekeeping Genes'!AI$15),AG32-'Choose Housekeeping Genes'!AI$15,"")</f>
        <v/>
      </c>
      <c r="BZ32" s="74" t="str">
        <f ca="1">IF(ISNUMBER(AH32-'Choose Housekeeping Genes'!AJ$15),AH32-'Choose Housekeeping Genes'!AJ$15,"")</f>
        <v/>
      </c>
      <c r="CA32" s="74" t="str">
        <f ca="1">IF(ISNUMBER(AI32-'Choose Housekeeping Genes'!AK$15),AI32-'Choose Housekeeping Genes'!AK$15,"")</f>
        <v/>
      </c>
      <c r="CB32" s="74" t="str">
        <f ca="1">IF(ISNUMBER(AJ32-'Choose Housekeeping Genes'!AL$15),AJ32-'Choose Housekeeping Genes'!AL$15,"")</f>
        <v/>
      </c>
      <c r="CC32" s="74" t="str">
        <f ca="1">IF(ISNUMBER(AK32-'Choose Housekeeping Genes'!AM$15),AK32-'Choose Housekeeping Genes'!AM$15,"")</f>
        <v/>
      </c>
      <c r="CD32" s="74" t="str">
        <f ca="1">IF(ISNUMBER(AL32-'Choose Housekeeping Genes'!AN$15),AL32-'Choose Housekeeping Genes'!AN$15,"")</f>
        <v/>
      </c>
      <c r="CE32" s="74" t="str">
        <f ca="1">IF(ISNUMBER(AM32-'Choose Housekeeping Genes'!AO$15),AM32-'Choose Housekeeping Genes'!AO$15,"")</f>
        <v/>
      </c>
      <c r="CF32" s="74" t="str">
        <f ca="1">IF(ISNUMBER(AN32-'Choose Housekeeping Genes'!AP$15),AN32-'Choose Housekeeping Genes'!AP$15,"")</f>
        <v/>
      </c>
      <c r="CG32" s="74" t="str">
        <f ca="1">IF(ISNUMBER(AO32-'Choose Housekeeping Genes'!AQ$15),AO32-'Choose Housekeeping Genes'!AQ$15,"")</f>
        <v/>
      </c>
      <c r="CH32" s="74" t="str">
        <f ca="1">IF(ISNUMBER(AP32-'Choose Housekeeping Genes'!AR$15),AP32-'Choose Housekeeping Genes'!AR$15,"")</f>
        <v/>
      </c>
      <c r="CI32" s="74" t="str">
        <f ca="1">IF(ISNUMBER(AQ32-'Choose Housekeeping Genes'!AS$15),AQ32-'Choose Housekeeping Genes'!AS$15,"")</f>
        <v/>
      </c>
      <c r="CJ32" s="74" t="str">
        <f ca="1">IF(ISNUMBER(AR32-'Choose Housekeeping Genes'!AT$15),AR32-'Choose Housekeeping Genes'!AT$15,"")</f>
        <v/>
      </c>
      <c r="CK32" s="22" t="e">
        <f t="shared" ca="1" si="1"/>
        <v>#DIV/0!</v>
      </c>
      <c r="CL32" s="111" t="e">
        <f t="shared" ca="1" si="2"/>
        <v>#DIV/0!</v>
      </c>
    </row>
    <row r="33" spans="1:90" ht="12.75" customHeight="1" x14ac:dyDescent="0.2">
      <c r="A33" s="27" t="str">
        <f>'Test Sample Data'!A33</f>
        <v>NSUN2</v>
      </c>
      <c r="B33" s="28" t="s">
        <v>32</v>
      </c>
      <c r="C33" s="74" t="str">
        <f>IF(SUM('Test Sample Data'!C$3:C$98)&gt;10,IF(AND(ISNUMBER('Test Sample Data'!C33),'Test Sample Data'!C33&lt;35,'Test Sample Data'!C33&gt;0),'Test Sample Data'!C33-'Choose Housekeeping Genes'!D$25,35-'Choose Housekeeping Genes'!D$25),"")</f>
        <v/>
      </c>
      <c r="D33" s="74" t="str">
        <f>IF(SUM('Test Sample Data'!D$3:D$98)&gt;10,IF(AND(ISNUMBER('Test Sample Data'!D33),'Test Sample Data'!D33&lt;35,'Test Sample Data'!D33&gt;0),'Test Sample Data'!D33-'Choose Housekeeping Genes'!E$25,35-'Choose Housekeeping Genes'!E$25),"")</f>
        <v/>
      </c>
      <c r="E33" s="74" t="str">
        <f>IF(SUM('Test Sample Data'!E$3:E$98)&gt;10,IF(AND(ISNUMBER('Test Sample Data'!E33),'Test Sample Data'!E33&lt;35,'Test Sample Data'!E33&gt;0),'Test Sample Data'!E33-'Choose Housekeeping Genes'!F$25,35-'Choose Housekeeping Genes'!F$25),"")</f>
        <v/>
      </c>
      <c r="F33" s="74" t="str">
        <f>IF(SUM('Test Sample Data'!F$3:F$98)&gt;10,IF(AND(ISNUMBER('Test Sample Data'!F33),'Test Sample Data'!F33&lt;35,'Test Sample Data'!F33&gt;0),'Test Sample Data'!F33-'Choose Housekeeping Genes'!G$25,35-'Choose Housekeeping Genes'!G$25),"")</f>
        <v/>
      </c>
      <c r="G33" s="74" t="str">
        <f>IF(SUM('Test Sample Data'!G$3:G$98)&gt;10,IF(AND(ISNUMBER('Test Sample Data'!G33),'Test Sample Data'!G33&lt;35,'Test Sample Data'!G33&gt;0),'Test Sample Data'!G33-'Choose Housekeeping Genes'!H$25,35-'Choose Housekeeping Genes'!H$25),"")</f>
        <v/>
      </c>
      <c r="H33" s="74" t="str">
        <f>IF(SUM('Test Sample Data'!H$3:H$98)&gt;10,IF(AND(ISNUMBER('Test Sample Data'!H33),'Test Sample Data'!H33&lt;35,'Test Sample Data'!H33&gt;0),'Test Sample Data'!H33-'Choose Housekeeping Genes'!I$25,35-'Choose Housekeeping Genes'!I$25),"")</f>
        <v/>
      </c>
      <c r="I33" s="74" t="str">
        <f>IF(SUM('Test Sample Data'!I$3:I$98)&gt;10,IF(AND(ISNUMBER('Test Sample Data'!I33),'Test Sample Data'!I33&lt;35,'Test Sample Data'!I33&gt;0),'Test Sample Data'!I33-'Choose Housekeeping Genes'!J$25,35-'Choose Housekeeping Genes'!J$25),"")</f>
        <v/>
      </c>
      <c r="J33" s="74" t="str">
        <f>IF(SUM('Test Sample Data'!J$3:J$98)&gt;10,IF(AND(ISNUMBER('Test Sample Data'!J33),'Test Sample Data'!J33&lt;35,'Test Sample Data'!J33&gt;0),'Test Sample Data'!J33-'Choose Housekeeping Genes'!K$25,35-'Choose Housekeeping Genes'!K$25),"")</f>
        <v/>
      </c>
      <c r="K33" s="74" t="str">
        <f>IF(SUM('Test Sample Data'!K$3:K$98)&gt;10,IF(AND(ISNUMBER('Test Sample Data'!K33),'Test Sample Data'!K33&lt;35,'Test Sample Data'!K33&gt;0),'Test Sample Data'!K33-'Choose Housekeeping Genes'!L$25,35-'Choose Housekeeping Genes'!L$25),"")</f>
        <v/>
      </c>
      <c r="L33" s="74" t="str">
        <f>IF(SUM('Test Sample Data'!L$3:L$98)&gt;10,IF(AND(ISNUMBER('Test Sample Data'!L33),'Test Sample Data'!L33&lt;35,'Test Sample Data'!L33&gt;0),'Test Sample Data'!L33-'Choose Housekeeping Genes'!M$25,35-'Choose Housekeeping Genes'!M$25),"")</f>
        <v/>
      </c>
      <c r="M33" s="74" t="str">
        <f>IF(SUM('Test Sample Data'!M$3:M$98)&gt;10,IF(AND(ISNUMBER('Test Sample Data'!M33),'Test Sample Data'!M33&lt;35,'Test Sample Data'!M33&gt;0),'Test Sample Data'!M33-'Choose Housekeeping Genes'!N$25,35-'Choose Housekeeping Genes'!N$25),"")</f>
        <v/>
      </c>
      <c r="N33" s="74" t="str">
        <f>IF(SUM('Test Sample Data'!N$3:N$98)&gt;10,IF(AND(ISNUMBER('Test Sample Data'!N33),'Test Sample Data'!N33&lt;35,'Test Sample Data'!N33&gt;0),'Test Sample Data'!N33-'Choose Housekeeping Genes'!O$25,35-'Choose Housekeeping Genes'!O$25),"")</f>
        <v/>
      </c>
      <c r="O33" s="74" t="str">
        <f>IF(SUM('Test Sample Data'!O$3:O$98)&gt;10,IF(AND(ISNUMBER('Test Sample Data'!O33),'Test Sample Data'!O33&lt;35,'Test Sample Data'!O33&gt;0),'Test Sample Data'!O33-'Choose Housekeeping Genes'!P$25,35-'Choose Housekeeping Genes'!P$25),"")</f>
        <v/>
      </c>
      <c r="P33" s="74" t="str">
        <f>IF(SUM('Test Sample Data'!P$3:P$98)&gt;10,IF(AND(ISNUMBER('Test Sample Data'!P33),'Test Sample Data'!P33&lt;35,'Test Sample Data'!P33&gt;0),'Test Sample Data'!P33-'Choose Housekeeping Genes'!Q$25,35-'Choose Housekeeping Genes'!Q$25),"")</f>
        <v/>
      </c>
      <c r="Q33" s="74" t="str">
        <f>IF(SUM('Test Sample Data'!Q$3:Q$98)&gt;10,IF(AND(ISNUMBER('Test Sample Data'!Q33),'Test Sample Data'!Q33&lt;35,'Test Sample Data'!Q33&gt;0),'Test Sample Data'!Q33-'Choose Housekeeping Genes'!R$25,35-'Choose Housekeeping Genes'!R$25),"")</f>
        <v/>
      </c>
      <c r="R33" s="74" t="str">
        <f>IF(SUM('Test Sample Data'!R$3:R$98)&gt;10,IF(AND(ISNUMBER('Test Sample Data'!R33),'Test Sample Data'!R33&lt;35,'Test Sample Data'!R33&gt;0),'Test Sample Data'!R33-'Choose Housekeeping Genes'!S$25,35-'Choose Housekeeping Genes'!S$25),"")</f>
        <v/>
      </c>
      <c r="S33" s="74" t="str">
        <f>IF(SUM('Test Sample Data'!S$3:S$98)&gt;10,IF(AND(ISNUMBER('Test Sample Data'!S33),'Test Sample Data'!S33&lt;35,'Test Sample Data'!S33&gt;0),'Test Sample Data'!S33-'Choose Housekeeping Genes'!T$25,35-'Choose Housekeeping Genes'!T$25),"")</f>
        <v/>
      </c>
      <c r="T33" s="74" t="str">
        <f>IF(SUM('Test Sample Data'!T$3:T$98)&gt;10,IF(AND(ISNUMBER('Test Sample Data'!T33),'Test Sample Data'!T33&lt;35,'Test Sample Data'!T33&gt;0),'Test Sample Data'!T33-'Choose Housekeeping Genes'!U$25,35-'Choose Housekeeping Genes'!U$25),"")</f>
        <v/>
      </c>
      <c r="U33" s="74" t="str">
        <f>IF(SUM('Test Sample Data'!U$3:U$98)&gt;10,IF(AND(ISNUMBER('Test Sample Data'!U33),'Test Sample Data'!U33&lt;35,'Test Sample Data'!U33&gt;0),'Test Sample Data'!U33-'Choose Housekeeping Genes'!V$25,35-'Choose Housekeeping Genes'!V$25),"")</f>
        <v/>
      </c>
      <c r="V33" s="74" t="str">
        <f>IF(SUM('Test Sample Data'!V$3:V$98)&gt;10,IF(AND(ISNUMBER('Test Sample Data'!V33),'Test Sample Data'!V33&lt;35,'Test Sample Data'!V33&gt;0),'Test Sample Data'!V33-'Choose Housekeeping Genes'!W$25,35-'Choose Housekeeping Genes'!W$25),"")</f>
        <v/>
      </c>
      <c r="W33" s="138" t="str">
        <f>'Control Sample Data'!A33</f>
        <v>NSUN2</v>
      </c>
      <c r="X33" s="139" t="s">
        <v>32</v>
      </c>
      <c r="Y33" s="74" t="str">
        <f>IF(SUM('Control Sample Data'!C$3:C$98)&gt;10,IF(AND(ISNUMBER('Control Sample Data'!C33),'Control Sample Data'!C33&lt;35,'Control Sample Data'!C33&gt;0),'Control Sample Data'!C33-'Choose Housekeeping Genes'!AA$25,35-'Choose Housekeeping Genes'!AA$25),"")</f>
        <v/>
      </c>
      <c r="Z33" s="74" t="str">
        <f>IF(SUM('Control Sample Data'!D$3:D$98)&gt;10,IF(AND(ISNUMBER('Control Sample Data'!D33),'Control Sample Data'!D33&lt;35,'Control Sample Data'!D33&gt;0),'Control Sample Data'!D33-'Choose Housekeeping Genes'!AB$25,35-'Choose Housekeeping Genes'!AB$25),"")</f>
        <v/>
      </c>
      <c r="AA33" s="74" t="str">
        <f>IF(SUM('Control Sample Data'!E$3:E$98)&gt;10,IF(AND(ISNUMBER('Control Sample Data'!E33),'Control Sample Data'!E33&lt;35,'Control Sample Data'!E33&gt;0),'Control Sample Data'!E33-'Choose Housekeeping Genes'!AC$25,35-'Choose Housekeeping Genes'!AC$25),"")</f>
        <v/>
      </c>
      <c r="AB33" s="74" t="str">
        <f>IF(SUM('Control Sample Data'!F$3:F$98)&gt;10,IF(AND(ISNUMBER('Control Sample Data'!F33),'Control Sample Data'!F33&lt;35,'Control Sample Data'!F33&gt;0),'Control Sample Data'!F33-'Choose Housekeeping Genes'!AD$25,35-'Choose Housekeeping Genes'!AD$25),"")</f>
        <v/>
      </c>
      <c r="AC33" s="74" t="str">
        <f>IF(SUM('Control Sample Data'!G$3:G$98)&gt;10,IF(AND(ISNUMBER('Control Sample Data'!G33),'Control Sample Data'!G33&lt;35,'Control Sample Data'!G33&gt;0),'Control Sample Data'!G33-'Choose Housekeeping Genes'!AE$25,35-'Choose Housekeeping Genes'!AE$25),"")</f>
        <v/>
      </c>
      <c r="AD33" s="74" t="str">
        <f>IF(SUM('Control Sample Data'!H$3:H$98)&gt;10,IF(AND(ISNUMBER('Control Sample Data'!H33),'Control Sample Data'!H33&lt;35,'Control Sample Data'!H33&gt;0),'Control Sample Data'!H33-'Choose Housekeeping Genes'!AF$25,35-'Choose Housekeeping Genes'!AF$25),"")</f>
        <v/>
      </c>
      <c r="AE33" s="74" t="str">
        <f>IF(SUM('Control Sample Data'!I$3:I$98)&gt;10,IF(AND(ISNUMBER('Control Sample Data'!I33),'Control Sample Data'!I33&lt;35,'Control Sample Data'!I33&gt;0),'Control Sample Data'!I33-'Choose Housekeeping Genes'!AG$25,35-'Choose Housekeeping Genes'!AG$25),"")</f>
        <v/>
      </c>
      <c r="AF33" s="74" t="str">
        <f>IF(SUM('Control Sample Data'!J$3:J$98)&gt;10,IF(AND(ISNUMBER('Control Sample Data'!J33),'Control Sample Data'!J33&lt;35,'Control Sample Data'!J33&gt;0),'Control Sample Data'!J33-'Choose Housekeeping Genes'!AH$25,35-'Choose Housekeeping Genes'!AH$25),"")</f>
        <v/>
      </c>
      <c r="AG33" s="74" t="str">
        <f>IF(SUM('Control Sample Data'!K$3:K$98)&gt;10,IF(AND(ISNUMBER('Control Sample Data'!K33),'Control Sample Data'!K33&lt;35,'Control Sample Data'!K33&gt;0),'Control Sample Data'!K33-'Choose Housekeeping Genes'!AI$25,35-'Choose Housekeeping Genes'!AI$25),"")</f>
        <v/>
      </c>
      <c r="AH33" s="74" t="str">
        <f>IF(SUM('Control Sample Data'!L$3:L$98)&gt;10,IF(AND(ISNUMBER('Control Sample Data'!L33),'Control Sample Data'!L33&lt;35,'Control Sample Data'!L33&gt;0),'Control Sample Data'!L33-'Choose Housekeeping Genes'!AJ$25,35-'Choose Housekeeping Genes'!AJ$25),"")</f>
        <v/>
      </c>
      <c r="AI33" s="74" t="str">
        <f>IF(SUM('Control Sample Data'!M$3:M$98)&gt;10,IF(AND(ISNUMBER('Control Sample Data'!M33),'Control Sample Data'!M33&lt;35,'Control Sample Data'!M33&gt;0),'Control Sample Data'!M33-'Choose Housekeeping Genes'!AK$25,35-'Choose Housekeeping Genes'!AK$25),"")</f>
        <v/>
      </c>
      <c r="AJ33" s="74" t="str">
        <f>IF(SUM('Control Sample Data'!N$3:N$98)&gt;10,IF(AND(ISNUMBER('Control Sample Data'!N33),'Control Sample Data'!N33&lt;35,'Control Sample Data'!N33&gt;0),'Control Sample Data'!N33-'Choose Housekeeping Genes'!AL$25,35-'Choose Housekeeping Genes'!AL$25),"")</f>
        <v/>
      </c>
      <c r="AK33" s="74" t="str">
        <f>IF(SUM('Control Sample Data'!O$3:O$98)&gt;10,IF(AND(ISNUMBER('Control Sample Data'!O33),'Control Sample Data'!O33&lt;35,'Control Sample Data'!O33&gt;0),'Control Sample Data'!O33-'Choose Housekeeping Genes'!AM$25,35-'Choose Housekeeping Genes'!AM$25),"")</f>
        <v/>
      </c>
      <c r="AL33" s="74" t="str">
        <f>IF(SUM('Control Sample Data'!P$3:P$98)&gt;10,IF(AND(ISNUMBER('Control Sample Data'!P33),'Control Sample Data'!P33&lt;35,'Control Sample Data'!P33&gt;0),'Control Sample Data'!P33-'Choose Housekeeping Genes'!AN$25,35-'Choose Housekeeping Genes'!AN$25),"")</f>
        <v/>
      </c>
      <c r="AM33" s="74" t="str">
        <f>IF(SUM('Control Sample Data'!Q$3:Q$98)&gt;10,IF(AND(ISNUMBER('Control Sample Data'!Q33),'Control Sample Data'!Q33&lt;35,'Control Sample Data'!Q33&gt;0),'Control Sample Data'!Q33-'Choose Housekeeping Genes'!AO$25,35-'Choose Housekeeping Genes'!AO$25),"")</f>
        <v/>
      </c>
      <c r="AN33" s="74" t="str">
        <f>IF(SUM('Control Sample Data'!R$3:R$98)&gt;10,IF(AND(ISNUMBER('Control Sample Data'!R33),'Control Sample Data'!R33&lt;35,'Control Sample Data'!R33&gt;0),'Control Sample Data'!R33-'Choose Housekeeping Genes'!AP$25,35-'Choose Housekeeping Genes'!AP$25),"")</f>
        <v/>
      </c>
      <c r="AO33" s="74" t="str">
        <f>IF(SUM('Control Sample Data'!S$3:S$98)&gt;10,IF(AND(ISNUMBER('Control Sample Data'!S33),'Control Sample Data'!S33&lt;35,'Control Sample Data'!S33&gt;0),'Control Sample Data'!S33-'Choose Housekeeping Genes'!AQ$25,35-'Choose Housekeeping Genes'!AQ$25),"")</f>
        <v/>
      </c>
      <c r="AP33" s="74" t="str">
        <f>IF(SUM('Control Sample Data'!T$3:T$98)&gt;10,IF(AND(ISNUMBER('Control Sample Data'!T33),'Control Sample Data'!T33&lt;35,'Control Sample Data'!T33&gt;0),'Control Sample Data'!T33-'Choose Housekeeping Genes'!AR$25,35-'Choose Housekeeping Genes'!AR$25),"")</f>
        <v/>
      </c>
      <c r="AQ33" s="74" t="str">
        <f>IF(SUM('Control Sample Data'!U$3:U$98)&gt;10,IF(AND(ISNUMBER('Control Sample Data'!U33),'Control Sample Data'!U33&lt;35,'Control Sample Data'!U33&gt;0),'Control Sample Data'!U33-'Choose Housekeeping Genes'!AS$25,35-'Choose Housekeeping Genes'!AS$25),"")</f>
        <v/>
      </c>
      <c r="AR33" s="74" t="str">
        <f>IF(SUM('Control Sample Data'!V$3:V$98)&gt;10,IF(AND(ISNUMBER('Control Sample Data'!V33),'Control Sample Data'!V33&lt;35,'Control Sample Data'!V33&gt;0),'Control Sample Data'!V33-'Choose Housekeeping Genes'!AT$25,35-'Choose Housekeeping Genes'!AT$25),"")</f>
        <v/>
      </c>
      <c r="AS33" s="29" t="str">
        <f>'Control Sample Data'!A33</f>
        <v>NSUN2</v>
      </c>
      <c r="AT33" s="28" t="s">
        <v>32</v>
      </c>
      <c r="AU33" s="74" t="str">
        <f ca="1">IF(ISNUMBER(C33-'Choose Housekeeping Genes'!D$15),C33-'Choose Housekeeping Genes'!D$15,"")</f>
        <v/>
      </c>
      <c r="AV33" s="74" t="str">
        <f ca="1">IF(ISNUMBER(D33-'Choose Housekeeping Genes'!E$15),D33-'Choose Housekeeping Genes'!E$15,"")</f>
        <v/>
      </c>
      <c r="AW33" s="74" t="str">
        <f ca="1">IF(ISNUMBER(E33-'Choose Housekeeping Genes'!F$15),E33-'Choose Housekeeping Genes'!F$15,"")</f>
        <v/>
      </c>
      <c r="AX33" s="74" t="str">
        <f ca="1">IF(ISNUMBER(F33-'Choose Housekeeping Genes'!G$15),F33-'Choose Housekeeping Genes'!G$15,"")</f>
        <v/>
      </c>
      <c r="AY33" s="74" t="str">
        <f ca="1">IF(ISNUMBER(G33-'Choose Housekeeping Genes'!H$15),G33-'Choose Housekeeping Genes'!H$15,"")</f>
        <v/>
      </c>
      <c r="AZ33" s="74" t="str">
        <f ca="1">IF(ISNUMBER(H33-'Choose Housekeeping Genes'!I$15),H33-'Choose Housekeeping Genes'!I$15,"")</f>
        <v/>
      </c>
      <c r="BA33" s="74" t="str">
        <f ca="1">IF(ISNUMBER(I33-'Choose Housekeeping Genes'!J$15),I33-'Choose Housekeeping Genes'!J$15,"")</f>
        <v/>
      </c>
      <c r="BB33" s="74" t="str">
        <f ca="1">IF(ISNUMBER(J33-'Choose Housekeeping Genes'!K$15),J33-'Choose Housekeeping Genes'!K$15,"")</f>
        <v/>
      </c>
      <c r="BC33" s="74" t="str">
        <f ca="1">IF(ISNUMBER(K33-'Choose Housekeeping Genes'!L$15),K33-'Choose Housekeeping Genes'!L$15,"")</f>
        <v/>
      </c>
      <c r="BD33" s="74" t="str">
        <f ca="1">IF(ISNUMBER(L33-'Choose Housekeeping Genes'!M$15),L33-'Choose Housekeeping Genes'!M$15,"")</f>
        <v/>
      </c>
      <c r="BE33" s="74" t="str">
        <f ca="1">IF(ISNUMBER(M33-'Choose Housekeeping Genes'!N$15),M33-'Choose Housekeeping Genes'!N$15,"")</f>
        <v/>
      </c>
      <c r="BF33" s="74" t="str">
        <f ca="1">IF(ISNUMBER(N33-'Choose Housekeeping Genes'!O$15),N33-'Choose Housekeeping Genes'!O$15,"")</f>
        <v/>
      </c>
      <c r="BG33" s="74" t="str">
        <f ca="1">IF(ISNUMBER(O33-'Choose Housekeeping Genes'!P$15),O33-'Choose Housekeeping Genes'!P$15,"")</f>
        <v/>
      </c>
      <c r="BH33" s="74" t="str">
        <f ca="1">IF(ISNUMBER(P33-'Choose Housekeeping Genes'!Q$15),P33-'Choose Housekeeping Genes'!Q$15,"")</f>
        <v/>
      </c>
      <c r="BI33" s="74" t="str">
        <f ca="1">IF(ISNUMBER(Q33-'Choose Housekeeping Genes'!R$15),Q33-'Choose Housekeeping Genes'!R$15,"")</f>
        <v/>
      </c>
      <c r="BJ33" s="74" t="str">
        <f ca="1">IF(ISNUMBER(R33-'Choose Housekeeping Genes'!S$15),R33-'Choose Housekeeping Genes'!S$15,"")</f>
        <v/>
      </c>
      <c r="BK33" s="74" t="str">
        <f ca="1">IF(ISNUMBER(S33-'Choose Housekeeping Genes'!T$15),S33-'Choose Housekeeping Genes'!T$15,"")</f>
        <v/>
      </c>
      <c r="BL33" s="74" t="str">
        <f ca="1">IF(ISNUMBER(T33-'Choose Housekeeping Genes'!U$15),T33-'Choose Housekeeping Genes'!U$15,"")</f>
        <v/>
      </c>
      <c r="BM33" s="74" t="str">
        <f ca="1">IF(ISNUMBER(U33-'Choose Housekeeping Genes'!V$15),U33-'Choose Housekeeping Genes'!V$15,"")</f>
        <v/>
      </c>
      <c r="BN33" s="74" t="str">
        <f ca="1">IF(ISNUMBER(V33-'Choose Housekeeping Genes'!W$15),V33-'Choose Housekeeping Genes'!W$15,"")</f>
        <v/>
      </c>
      <c r="BO33" s="141" t="str">
        <f t="shared" si="0"/>
        <v>NSUN2</v>
      </c>
      <c r="BP33" s="139" t="s">
        <v>32</v>
      </c>
      <c r="BQ33" s="74" t="str">
        <f ca="1">IF(ISNUMBER(Y33-'Choose Housekeeping Genes'!AA$15),Y33-'Choose Housekeeping Genes'!AA$15,"")</f>
        <v/>
      </c>
      <c r="BR33" s="74" t="str">
        <f ca="1">IF(ISNUMBER(Z33-'Choose Housekeeping Genes'!AB$15),Z33-'Choose Housekeeping Genes'!AB$15,"")</f>
        <v/>
      </c>
      <c r="BS33" s="74" t="str">
        <f ca="1">IF(ISNUMBER(AA33-'Choose Housekeeping Genes'!AC$15),AA33-'Choose Housekeeping Genes'!AC$15,"")</f>
        <v/>
      </c>
      <c r="BT33" s="74" t="str">
        <f ca="1">IF(ISNUMBER(AB33-'Choose Housekeeping Genes'!AD$15),AB33-'Choose Housekeeping Genes'!AD$15,"")</f>
        <v/>
      </c>
      <c r="BU33" s="74" t="str">
        <f ca="1">IF(ISNUMBER(AC33-'Choose Housekeeping Genes'!AE$15),AC33-'Choose Housekeeping Genes'!AE$15,"")</f>
        <v/>
      </c>
      <c r="BV33" s="74" t="str">
        <f ca="1">IF(ISNUMBER(AD33-'Choose Housekeeping Genes'!AF$15),AD33-'Choose Housekeeping Genes'!AF$15,"")</f>
        <v/>
      </c>
      <c r="BW33" s="74" t="str">
        <f ca="1">IF(ISNUMBER(AE33-'Choose Housekeeping Genes'!AG$15),AE33-'Choose Housekeeping Genes'!AG$15,"")</f>
        <v/>
      </c>
      <c r="BX33" s="74" t="str">
        <f ca="1">IF(ISNUMBER(AF33-'Choose Housekeeping Genes'!AH$15),AF33-'Choose Housekeeping Genes'!AH$15,"")</f>
        <v/>
      </c>
      <c r="BY33" s="74" t="str">
        <f ca="1">IF(ISNUMBER(AG33-'Choose Housekeeping Genes'!AI$15),AG33-'Choose Housekeeping Genes'!AI$15,"")</f>
        <v/>
      </c>
      <c r="BZ33" s="74" t="str">
        <f ca="1">IF(ISNUMBER(AH33-'Choose Housekeeping Genes'!AJ$15),AH33-'Choose Housekeeping Genes'!AJ$15,"")</f>
        <v/>
      </c>
      <c r="CA33" s="74" t="str">
        <f ca="1">IF(ISNUMBER(AI33-'Choose Housekeeping Genes'!AK$15),AI33-'Choose Housekeeping Genes'!AK$15,"")</f>
        <v/>
      </c>
      <c r="CB33" s="74" t="str">
        <f ca="1">IF(ISNUMBER(AJ33-'Choose Housekeeping Genes'!AL$15),AJ33-'Choose Housekeeping Genes'!AL$15,"")</f>
        <v/>
      </c>
      <c r="CC33" s="74" t="str">
        <f ca="1">IF(ISNUMBER(AK33-'Choose Housekeeping Genes'!AM$15),AK33-'Choose Housekeeping Genes'!AM$15,"")</f>
        <v/>
      </c>
      <c r="CD33" s="74" t="str">
        <f ca="1">IF(ISNUMBER(AL33-'Choose Housekeeping Genes'!AN$15),AL33-'Choose Housekeeping Genes'!AN$15,"")</f>
        <v/>
      </c>
      <c r="CE33" s="74" t="str">
        <f ca="1">IF(ISNUMBER(AM33-'Choose Housekeeping Genes'!AO$15),AM33-'Choose Housekeeping Genes'!AO$15,"")</f>
        <v/>
      </c>
      <c r="CF33" s="74" t="str">
        <f ca="1">IF(ISNUMBER(AN33-'Choose Housekeeping Genes'!AP$15),AN33-'Choose Housekeeping Genes'!AP$15,"")</f>
        <v/>
      </c>
      <c r="CG33" s="74" t="str">
        <f ca="1">IF(ISNUMBER(AO33-'Choose Housekeeping Genes'!AQ$15),AO33-'Choose Housekeeping Genes'!AQ$15,"")</f>
        <v/>
      </c>
      <c r="CH33" s="74" t="str">
        <f ca="1">IF(ISNUMBER(AP33-'Choose Housekeeping Genes'!AR$15),AP33-'Choose Housekeeping Genes'!AR$15,"")</f>
        <v/>
      </c>
      <c r="CI33" s="74" t="str">
        <f ca="1">IF(ISNUMBER(AQ33-'Choose Housekeeping Genes'!AS$15),AQ33-'Choose Housekeeping Genes'!AS$15,"")</f>
        <v/>
      </c>
      <c r="CJ33" s="74" t="str">
        <f ca="1">IF(ISNUMBER(AR33-'Choose Housekeeping Genes'!AT$15),AR33-'Choose Housekeeping Genes'!AT$15,"")</f>
        <v/>
      </c>
      <c r="CK33" s="22" t="e">
        <f t="shared" ca="1" si="1"/>
        <v>#DIV/0!</v>
      </c>
      <c r="CL33" s="111" t="e">
        <f t="shared" ca="1" si="2"/>
        <v>#DIV/0!</v>
      </c>
    </row>
    <row r="34" spans="1:90" ht="12.75" customHeight="1" x14ac:dyDescent="0.2">
      <c r="A34" s="27" t="str">
        <f>'Test Sample Data'!A34</f>
        <v>TRDMT1</v>
      </c>
      <c r="B34" s="28" t="s">
        <v>33</v>
      </c>
      <c r="C34" s="74" t="str">
        <f>IF(SUM('Test Sample Data'!C$3:C$98)&gt;10,IF(AND(ISNUMBER('Test Sample Data'!C34),'Test Sample Data'!C34&lt;35,'Test Sample Data'!C34&gt;0),'Test Sample Data'!C34-'Choose Housekeeping Genes'!D$25,35-'Choose Housekeeping Genes'!D$25),"")</f>
        <v/>
      </c>
      <c r="D34" s="74" t="str">
        <f>IF(SUM('Test Sample Data'!D$3:D$98)&gt;10,IF(AND(ISNUMBER('Test Sample Data'!D34),'Test Sample Data'!D34&lt;35,'Test Sample Data'!D34&gt;0),'Test Sample Data'!D34-'Choose Housekeeping Genes'!E$25,35-'Choose Housekeeping Genes'!E$25),"")</f>
        <v/>
      </c>
      <c r="E34" s="74" t="str">
        <f>IF(SUM('Test Sample Data'!E$3:E$98)&gt;10,IF(AND(ISNUMBER('Test Sample Data'!E34),'Test Sample Data'!E34&lt;35,'Test Sample Data'!E34&gt;0),'Test Sample Data'!E34-'Choose Housekeeping Genes'!F$25,35-'Choose Housekeeping Genes'!F$25),"")</f>
        <v/>
      </c>
      <c r="F34" s="74" t="str">
        <f>IF(SUM('Test Sample Data'!F$3:F$98)&gt;10,IF(AND(ISNUMBER('Test Sample Data'!F34),'Test Sample Data'!F34&lt;35,'Test Sample Data'!F34&gt;0),'Test Sample Data'!F34-'Choose Housekeeping Genes'!G$25,35-'Choose Housekeeping Genes'!G$25),"")</f>
        <v/>
      </c>
      <c r="G34" s="74" t="str">
        <f>IF(SUM('Test Sample Data'!G$3:G$98)&gt;10,IF(AND(ISNUMBER('Test Sample Data'!G34),'Test Sample Data'!G34&lt;35,'Test Sample Data'!G34&gt;0),'Test Sample Data'!G34-'Choose Housekeeping Genes'!H$25,35-'Choose Housekeeping Genes'!H$25),"")</f>
        <v/>
      </c>
      <c r="H34" s="74" t="str">
        <f>IF(SUM('Test Sample Data'!H$3:H$98)&gt;10,IF(AND(ISNUMBER('Test Sample Data'!H34),'Test Sample Data'!H34&lt;35,'Test Sample Data'!H34&gt;0),'Test Sample Data'!H34-'Choose Housekeeping Genes'!I$25,35-'Choose Housekeeping Genes'!I$25),"")</f>
        <v/>
      </c>
      <c r="I34" s="74" t="str">
        <f>IF(SUM('Test Sample Data'!I$3:I$98)&gt;10,IF(AND(ISNUMBER('Test Sample Data'!I34),'Test Sample Data'!I34&lt;35,'Test Sample Data'!I34&gt;0),'Test Sample Data'!I34-'Choose Housekeeping Genes'!J$25,35-'Choose Housekeeping Genes'!J$25),"")</f>
        <v/>
      </c>
      <c r="J34" s="74" t="str">
        <f>IF(SUM('Test Sample Data'!J$3:J$98)&gt;10,IF(AND(ISNUMBER('Test Sample Data'!J34),'Test Sample Data'!J34&lt;35,'Test Sample Data'!J34&gt;0),'Test Sample Data'!J34-'Choose Housekeeping Genes'!K$25,35-'Choose Housekeeping Genes'!K$25),"")</f>
        <v/>
      </c>
      <c r="K34" s="74" t="str">
        <f>IF(SUM('Test Sample Data'!K$3:K$98)&gt;10,IF(AND(ISNUMBER('Test Sample Data'!K34),'Test Sample Data'!K34&lt;35,'Test Sample Data'!K34&gt;0),'Test Sample Data'!K34-'Choose Housekeeping Genes'!L$25,35-'Choose Housekeeping Genes'!L$25),"")</f>
        <v/>
      </c>
      <c r="L34" s="74" t="str">
        <f>IF(SUM('Test Sample Data'!L$3:L$98)&gt;10,IF(AND(ISNUMBER('Test Sample Data'!L34),'Test Sample Data'!L34&lt;35,'Test Sample Data'!L34&gt;0),'Test Sample Data'!L34-'Choose Housekeeping Genes'!M$25,35-'Choose Housekeeping Genes'!M$25),"")</f>
        <v/>
      </c>
      <c r="M34" s="74" t="str">
        <f>IF(SUM('Test Sample Data'!M$3:M$98)&gt;10,IF(AND(ISNUMBER('Test Sample Data'!M34),'Test Sample Data'!M34&lt;35,'Test Sample Data'!M34&gt;0),'Test Sample Data'!M34-'Choose Housekeeping Genes'!N$25,35-'Choose Housekeeping Genes'!N$25),"")</f>
        <v/>
      </c>
      <c r="N34" s="74" t="str">
        <f>IF(SUM('Test Sample Data'!N$3:N$98)&gt;10,IF(AND(ISNUMBER('Test Sample Data'!N34),'Test Sample Data'!N34&lt;35,'Test Sample Data'!N34&gt;0),'Test Sample Data'!N34-'Choose Housekeeping Genes'!O$25,35-'Choose Housekeeping Genes'!O$25),"")</f>
        <v/>
      </c>
      <c r="O34" s="74" t="str">
        <f>IF(SUM('Test Sample Data'!O$3:O$98)&gt;10,IF(AND(ISNUMBER('Test Sample Data'!O34),'Test Sample Data'!O34&lt;35,'Test Sample Data'!O34&gt;0),'Test Sample Data'!O34-'Choose Housekeeping Genes'!P$25,35-'Choose Housekeeping Genes'!P$25),"")</f>
        <v/>
      </c>
      <c r="P34" s="74" t="str">
        <f>IF(SUM('Test Sample Data'!P$3:P$98)&gt;10,IF(AND(ISNUMBER('Test Sample Data'!P34),'Test Sample Data'!P34&lt;35,'Test Sample Data'!P34&gt;0),'Test Sample Data'!P34-'Choose Housekeeping Genes'!Q$25,35-'Choose Housekeeping Genes'!Q$25),"")</f>
        <v/>
      </c>
      <c r="Q34" s="74" t="str">
        <f>IF(SUM('Test Sample Data'!Q$3:Q$98)&gt;10,IF(AND(ISNUMBER('Test Sample Data'!Q34),'Test Sample Data'!Q34&lt;35,'Test Sample Data'!Q34&gt;0),'Test Sample Data'!Q34-'Choose Housekeeping Genes'!R$25,35-'Choose Housekeeping Genes'!R$25),"")</f>
        <v/>
      </c>
      <c r="R34" s="74" t="str">
        <f>IF(SUM('Test Sample Data'!R$3:R$98)&gt;10,IF(AND(ISNUMBER('Test Sample Data'!R34),'Test Sample Data'!R34&lt;35,'Test Sample Data'!R34&gt;0),'Test Sample Data'!R34-'Choose Housekeeping Genes'!S$25,35-'Choose Housekeeping Genes'!S$25),"")</f>
        <v/>
      </c>
      <c r="S34" s="74" t="str">
        <f>IF(SUM('Test Sample Data'!S$3:S$98)&gt;10,IF(AND(ISNUMBER('Test Sample Data'!S34),'Test Sample Data'!S34&lt;35,'Test Sample Data'!S34&gt;0),'Test Sample Data'!S34-'Choose Housekeeping Genes'!T$25,35-'Choose Housekeeping Genes'!T$25),"")</f>
        <v/>
      </c>
      <c r="T34" s="74" t="str">
        <f>IF(SUM('Test Sample Data'!T$3:T$98)&gt;10,IF(AND(ISNUMBER('Test Sample Data'!T34),'Test Sample Data'!T34&lt;35,'Test Sample Data'!T34&gt;0),'Test Sample Data'!T34-'Choose Housekeeping Genes'!U$25,35-'Choose Housekeeping Genes'!U$25),"")</f>
        <v/>
      </c>
      <c r="U34" s="74" t="str">
        <f>IF(SUM('Test Sample Data'!U$3:U$98)&gt;10,IF(AND(ISNUMBER('Test Sample Data'!U34),'Test Sample Data'!U34&lt;35,'Test Sample Data'!U34&gt;0),'Test Sample Data'!U34-'Choose Housekeeping Genes'!V$25,35-'Choose Housekeeping Genes'!V$25),"")</f>
        <v/>
      </c>
      <c r="V34" s="74" t="str">
        <f>IF(SUM('Test Sample Data'!V$3:V$98)&gt;10,IF(AND(ISNUMBER('Test Sample Data'!V34),'Test Sample Data'!V34&lt;35,'Test Sample Data'!V34&gt;0),'Test Sample Data'!V34-'Choose Housekeeping Genes'!W$25,35-'Choose Housekeeping Genes'!W$25),"")</f>
        <v/>
      </c>
      <c r="W34" s="138" t="str">
        <f>'Control Sample Data'!A34</f>
        <v>TRDMT1</v>
      </c>
      <c r="X34" s="139" t="s">
        <v>33</v>
      </c>
      <c r="Y34" s="74" t="str">
        <f>IF(SUM('Control Sample Data'!C$3:C$98)&gt;10,IF(AND(ISNUMBER('Control Sample Data'!C34),'Control Sample Data'!C34&lt;35,'Control Sample Data'!C34&gt;0),'Control Sample Data'!C34-'Choose Housekeeping Genes'!AA$25,35-'Choose Housekeeping Genes'!AA$25),"")</f>
        <v/>
      </c>
      <c r="Z34" s="74" t="str">
        <f>IF(SUM('Control Sample Data'!D$3:D$98)&gt;10,IF(AND(ISNUMBER('Control Sample Data'!D34),'Control Sample Data'!D34&lt;35,'Control Sample Data'!D34&gt;0),'Control Sample Data'!D34-'Choose Housekeeping Genes'!AB$25,35-'Choose Housekeeping Genes'!AB$25),"")</f>
        <v/>
      </c>
      <c r="AA34" s="74" t="str">
        <f>IF(SUM('Control Sample Data'!E$3:E$98)&gt;10,IF(AND(ISNUMBER('Control Sample Data'!E34),'Control Sample Data'!E34&lt;35,'Control Sample Data'!E34&gt;0),'Control Sample Data'!E34-'Choose Housekeeping Genes'!AC$25,35-'Choose Housekeeping Genes'!AC$25),"")</f>
        <v/>
      </c>
      <c r="AB34" s="74" t="str">
        <f>IF(SUM('Control Sample Data'!F$3:F$98)&gt;10,IF(AND(ISNUMBER('Control Sample Data'!F34),'Control Sample Data'!F34&lt;35,'Control Sample Data'!F34&gt;0),'Control Sample Data'!F34-'Choose Housekeeping Genes'!AD$25,35-'Choose Housekeeping Genes'!AD$25),"")</f>
        <v/>
      </c>
      <c r="AC34" s="74" t="str">
        <f>IF(SUM('Control Sample Data'!G$3:G$98)&gt;10,IF(AND(ISNUMBER('Control Sample Data'!G34),'Control Sample Data'!G34&lt;35,'Control Sample Data'!G34&gt;0),'Control Sample Data'!G34-'Choose Housekeeping Genes'!AE$25,35-'Choose Housekeeping Genes'!AE$25),"")</f>
        <v/>
      </c>
      <c r="AD34" s="74" t="str">
        <f>IF(SUM('Control Sample Data'!H$3:H$98)&gt;10,IF(AND(ISNUMBER('Control Sample Data'!H34),'Control Sample Data'!H34&lt;35,'Control Sample Data'!H34&gt;0),'Control Sample Data'!H34-'Choose Housekeeping Genes'!AF$25,35-'Choose Housekeeping Genes'!AF$25),"")</f>
        <v/>
      </c>
      <c r="AE34" s="74" t="str">
        <f>IF(SUM('Control Sample Data'!I$3:I$98)&gt;10,IF(AND(ISNUMBER('Control Sample Data'!I34),'Control Sample Data'!I34&lt;35,'Control Sample Data'!I34&gt;0),'Control Sample Data'!I34-'Choose Housekeeping Genes'!AG$25,35-'Choose Housekeeping Genes'!AG$25),"")</f>
        <v/>
      </c>
      <c r="AF34" s="74" t="str">
        <f>IF(SUM('Control Sample Data'!J$3:J$98)&gt;10,IF(AND(ISNUMBER('Control Sample Data'!J34),'Control Sample Data'!J34&lt;35,'Control Sample Data'!J34&gt;0),'Control Sample Data'!J34-'Choose Housekeeping Genes'!AH$25,35-'Choose Housekeeping Genes'!AH$25),"")</f>
        <v/>
      </c>
      <c r="AG34" s="74" t="str">
        <f>IF(SUM('Control Sample Data'!K$3:K$98)&gt;10,IF(AND(ISNUMBER('Control Sample Data'!K34),'Control Sample Data'!K34&lt;35,'Control Sample Data'!K34&gt;0),'Control Sample Data'!K34-'Choose Housekeeping Genes'!AI$25,35-'Choose Housekeeping Genes'!AI$25),"")</f>
        <v/>
      </c>
      <c r="AH34" s="74" t="str">
        <f>IF(SUM('Control Sample Data'!L$3:L$98)&gt;10,IF(AND(ISNUMBER('Control Sample Data'!L34),'Control Sample Data'!L34&lt;35,'Control Sample Data'!L34&gt;0),'Control Sample Data'!L34-'Choose Housekeeping Genes'!AJ$25,35-'Choose Housekeeping Genes'!AJ$25),"")</f>
        <v/>
      </c>
      <c r="AI34" s="74" t="str">
        <f>IF(SUM('Control Sample Data'!M$3:M$98)&gt;10,IF(AND(ISNUMBER('Control Sample Data'!M34),'Control Sample Data'!M34&lt;35,'Control Sample Data'!M34&gt;0),'Control Sample Data'!M34-'Choose Housekeeping Genes'!AK$25,35-'Choose Housekeeping Genes'!AK$25),"")</f>
        <v/>
      </c>
      <c r="AJ34" s="74" t="str">
        <f>IF(SUM('Control Sample Data'!N$3:N$98)&gt;10,IF(AND(ISNUMBER('Control Sample Data'!N34),'Control Sample Data'!N34&lt;35,'Control Sample Data'!N34&gt;0),'Control Sample Data'!N34-'Choose Housekeeping Genes'!AL$25,35-'Choose Housekeeping Genes'!AL$25),"")</f>
        <v/>
      </c>
      <c r="AK34" s="74" t="str">
        <f>IF(SUM('Control Sample Data'!O$3:O$98)&gt;10,IF(AND(ISNUMBER('Control Sample Data'!O34),'Control Sample Data'!O34&lt;35,'Control Sample Data'!O34&gt;0),'Control Sample Data'!O34-'Choose Housekeeping Genes'!AM$25,35-'Choose Housekeeping Genes'!AM$25),"")</f>
        <v/>
      </c>
      <c r="AL34" s="74" t="str">
        <f>IF(SUM('Control Sample Data'!P$3:P$98)&gt;10,IF(AND(ISNUMBER('Control Sample Data'!P34),'Control Sample Data'!P34&lt;35,'Control Sample Data'!P34&gt;0),'Control Sample Data'!P34-'Choose Housekeeping Genes'!AN$25,35-'Choose Housekeeping Genes'!AN$25),"")</f>
        <v/>
      </c>
      <c r="AM34" s="74" t="str">
        <f>IF(SUM('Control Sample Data'!Q$3:Q$98)&gt;10,IF(AND(ISNUMBER('Control Sample Data'!Q34),'Control Sample Data'!Q34&lt;35,'Control Sample Data'!Q34&gt;0),'Control Sample Data'!Q34-'Choose Housekeeping Genes'!AO$25,35-'Choose Housekeeping Genes'!AO$25),"")</f>
        <v/>
      </c>
      <c r="AN34" s="74" t="str">
        <f>IF(SUM('Control Sample Data'!R$3:R$98)&gt;10,IF(AND(ISNUMBER('Control Sample Data'!R34),'Control Sample Data'!R34&lt;35,'Control Sample Data'!R34&gt;0),'Control Sample Data'!R34-'Choose Housekeeping Genes'!AP$25,35-'Choose Housekeeping Genes'!AP$25),"")</f>
        <v/>
      </c>
      <c r="AO34" s="74" t="str">
        <f>IF(SUM('Control Sample Data'!S$3:S$98)&gt;10,IF(AND(ISNUMBER('Control Sample Data'!S34),'Control Sample Data'!S34&lt;35,'Control Sample Data'!S34&gt;0),'Control Sample Data'!S34-'Choose Housekeeping Genes'!AQ$25,35-'Choose Housekeeping Genes'!AQ$25),"")</f>
        <v/>
      </c>
      <c r="AP34" s="74" t="str">
        <f>IF(SUM('Control Sample Data'!T$3:T$98)&gt;10,IF(AND(ISNUMBER('Control Sample Data'!T34),'Control Sample Data'!T34&lt;35,'Control Sample Data'!T34&gt;0),'Control Sample Data'!T34-'Choose Housekeeping Genes'!AR$25,35-'Choose Housekeeping Genes'!AR$25),"")</f>
        <v/>
      </c>
      <c r="AQ34" s="74" t="str">
        <f>IF(SUM('Control Sample Data'!U$3:U$98)&gt;10,IF(AND(ISNUMBER('Control Sample Data'!U34),'Control Sample Data'!U34&lt;35,'Control Sample Data'!U34&gt;0),'Control Sample Data'!U34-'Choose Housekeeping Genes'!AS$25,35-'Choose Housekeeping Genes'!AS$25),"")</f>
        <v/>
      </c>
      <c r="AR34" s="74" t="str">
        <f>IF(SUM('Control Sample Data'!V$3:V$98)&gt;10,IF(AND(ISNUMBER('Control Sample Data'!V34),'Control Sample Data'!V34&lt;35,'Control Sample Data'!V34&gt;0),'Control Sample Data'!V34-'Choose Housekeeping Genes'!AT$25,35-'Choose Housekeeping Genes'!AT$25),"")</f>
        <v/>
      </c>
      <c r="AS34" s="29" t="str">
        <f>'Control Sample Data'!A34</f>
        <v>TRDMT1</v>
      </c>
      <c r="AT34" s="28" t="s">
        <v>33</v>
      </c>
      <c r="AU34" s="74" t="str">
        <f ca="1">IF(ISNUMBER(C34-'Choose Housekeeping Genes'!D$15),C34-'Choose Housekeeping Genes'!D$15,"")</f>
        <v/>
      </c>
      <c r="AV34" s="74" t="str">
        <f ca="1">IF(ISNUMBER(D34-'Choose Housekeeping Genes'!E$15),D34-'Choose Housekeeping Genes'!E$15,"")</f>
        <v/>
      </c>
      <c r="AW34" s="74" t="str">
        <f ca="1">IF(ISNUMBER(E34-'Choose Housekeeping Genes'!F$15),E34-'Choose Housekeeping Genes'!F$15,"")</f>
        <v/>
      </c>
      <c r="AX34" s="74" t="str">
        <f ca="1">IF(ISNUMBER(F34-'Choose Housekeeping Genes'!G$15),F34-'Choose Housekeeping Genes'!G$15,"")</f>
        <v/>
      </c>
      <c r="AY34" s="74" t="str">
        <f ca="1">IF(ISNUMBER(G34-'Choose Housekeeping Genes'!H$15),G34-'Choose Housekeeping Genes'!H$15,"")</f>
        <v/>
      </c>
      <c r="AZ34" s="74" t="str">
        <f ca="1">IF(ISNUMBER(H34-'Choose Housekeeping Genes'!I$15),H34-'Choose Housekeeping Genes'!I$15,"")</f>
        <v/>
      </c>
      <c r="BA34" s="74" t="str">
        <f ca="1">IF(ISNUMBER(I34-'Choose Housekeeping Genes'!J$15),I34-'Choose Housekeeping Genes'!J$15,"")</f>
        <v/>
      </c>
      <c r="BB34" s="74" t="str">
        <f ca="1">IF(ISNUMBER(J34-'Choose Housekeeping Genes'!K$15),J34-'Choose Housekeeping Genes'!K$15,"")</f>
        <v/>
      </c>
      <c r="BC34" s="74" t="str">
        <f ca="1">IF(ISNUMBER(K34-'Choose Housekeeping Genes'!L$15),K34-'Choose Housekeeping Genes'!L$15,"")</f>
        <v/>
      </c>
      <c r="BD34" s="74" t="str">
        <f ca="1">IF(ISNUMBER(L34-'Choose Housekeeping Genes'!M$15),L34-'Choose Housekeeping Genes'!M$15,"")</f>
        <v/>
      </c>
      <c r="BE34" s="74" t="str">
        <f ca="1">IF(ISNUMBER(M34-'Choose Housekeeping Genes'!N$15),M34-'Choose Housekeeping Genes'!N$15,"")</f>
        <v/>
      </c>
      <c r="BF34" s="74" t="str">
        <f ca="1">IF(ISNUMBER(N34-'Choose Housekeeping Genes'!O$15),N34-'Choose Housekeeping Genes'!O$15,"")</f>
        <v/>
      </c>
      <c r="BG34" s="74" t="str">
        <f ca="1">IF(ISNUMBER(O34-'Choose Housekeeping Genes'!P$15),O34-'Choose Housekeeping Genes'!P$15,"")</f>
        <v/>
      </c>
      <c r="BH34" s="74" t="str">
        <f ca="1">IF(ISNUMBER(P34-'Choose Housekeeping Genes'!Q$15),P34-'Choose Housekeeping Genes'!Q$15,"")</f>
        <v/>
      </c>
      <c r="BI34" s="74" t="str">
        <f ca="1">IF(ISNUMBER(Q34-'Choose Housekeeping Genes'!R$15),Q34-'Choose Housekeeping Genes'!R$15,"")</f>
        <v/>
      </c>
      <c r="BJ34" s="74" t="str">
        <f ca="1">IF(ISNUMBER(R34-'Choose Housekeeping Genes'!S$15),R34-'Choose Housekeeping Genes'!S$15,"")</f>
        <v/>
      </c>
      <c r="BK34" s="74" t="str">
        <f ca="1">IF(ISNUMBER(S34-'Choose Housekeeping Genes'!T$15),S34-'Choose Housekeeping Genes'!T$15,"")</f>
        <v/>
      </c>
      <c r="BL34" s="74" t="str">
        <f ca="1">IF(ISNUMBER(T34-'Choose Housekeeping Genes'!U$15),T34-'Choose Housekeeping Genes'!U$15,"")</f>
        <v/>
      </c>
      <c r="BM34" s="74" t="str">
        <f ca="1">IF(ISNUMBER(U34-'Choose Housekeeping Genes'!V$15),U34-'Choose Housekeeping Genes'!V$15,"")</f>
        <v/>
      </c>
      <c r="BN34" s="74" t="str">
        <f ca="1">IF(ISNUMBER(V34-'Choose Housekeeping Genes'!W$15),V34-'Choose Housekeeping Genes'!W$15,"")</f>
        <v/>
      </c>
      <c r="BO34" s="141" t="str">
        <f t="shared" si="0"/>
        <v>TRDMT1</v>
      </c>
      <c r="BP34" s="139" t="s">
        <v>33</v>
      </c>
      <c r="BQ34" s="74" t="str">
        <f ca="1">IF(ISNUMBER(Y34-'Choose Housekeeping Genes'!AA$15),Y34-'Choose Housekeeping Genes'!AA$15,"")</f>
        <v/>
      </c>
      <c r="BR34" s="74" t="str">
        <f ca="1">IF(ISNUMBER(Z34-'Choose Housekeeping Genes'!AB$15),Z34-'Choose Housekeeping Genes'!AB$15,"")</f>
        <v/>
      </c>
      <c r="BS34" s="74" t="str">
        <f ca="1">IF(ISNUMBER(AA34-'Choose Housekeeping Genes'!AC$15),AA34-'Choose Housekeeping Genes'!AC$15,"")</f>
        <v/>
      </c>
      <c r="BT34" s="74" t="str">
        <f ca="1">IF(ISNUMBER(AB34-'Choose Housekeeping Genes'!AD$15),AB34-'Choose Housekeeping Genes'!AD$15,"")</f>
        <v/>
      </c>
      <c r="BU34" s="74" t="str">
        <f ca="1">IF(ISNUMBER(AC34-'Choose Housekeeping Genes'!AE$15),AC34-'Choose Housekeeping Genes'!AE$15,"")</f>
        <v/>
      </c>
      <c r="BV34" s="74" t="str">
        <f ca="1">IF(ISNUMBER(AD34-'Choose Housekeeping Genes'!AF$15),AD34-'Choose Housekeeping Genes'!AF$15,"")</f>
        <v/>
      </c>
      <c r="BW34" s="74" t="str">
        <f ca="1">IF(ISNUMBER(AE34-'Choose Housekeeping Genes'!AG$15),AE34-'Choose Housekeeping Genes'!AG$15,"")</f>
        <v/>
      </c>
      <c r="BX34" s="74" t="str">
        <f ca="1">IF(ISNUMBER(AF34-'Choose Housekeeping Genes'!AH$15),AF34-'Choose Housekeeping Genes'!AH$15,"")</f>
        <v/>
      </c>
      <c r="BY34" s="74" t="str">
        <f ca="1">IF(ISNUMBER(AG34-'Choose Housekeeping Genes'!AI$15),AG34-'Choose Housekeeping Genes'!AI$15,"")</f>
        <v/>
      </c>
      <c r="BZ34" s="74" t="str">
        <f ca="1">IF(ISNUMBER(AH34-'Choose Housekeeping Genes'!AJ$15),AH34-'Choose Housekeeping Genes'!AJ$15,"")</f>
        <v/>
      </c>
      <c r="CA34" s="74" t="str">
        <f ca="1">IF(ISNUMBER(AI34-'Choose Housekeeping Genes'!AK$15),AI34-'Choose Housekeeping Genes'!AK$15,"")</f>
        <v/>
      </c>
      <c r="CB34" s="74" t="str">
        <f ca="1">IF(ISNUMBER(AJ34-'Choose Housekeeping Genes'!AL$15),AJ34-'Choose Housekeeping Genes'!AL$15,"")</f>
        <v/>
      </c>
      <c r="CC34" s="74" t="str">
        <f ca="1">IF(ISNUMBER(AK34-'Choose Housekeeping Genes'!AM$15),AK34-'Choose Housekeeping Genes'!AM$15,"")</f>
        <v/>
      </c>
      <c r="CD34" s="74" t="str">
        <f ca="1">IF(ISNUMBER(AL34-'Choose Housekeeping Genes'!AN$15),AL34-'Choose Housekeeping Genes'!AN$15,"")</f>
        <v/>
      </c>
      <c r="CE34" s="74" t="str">
        <f ca="1">IF(ISNUMBER(AM34-'Choose Housekeeping Genes'!AO$15),AM34-'Choose Housekeeping Genes'!AO$15,"")</f>
        <v/>
      </c>
      <c r="CF34" s="74" t="str">
        <f ca="1">IF(ISNUMBER(AN34-'Choose Housekeeping Genes'!AP$15),AN34-'Choose Housekeeping Genes'!AP$15,"")</f>
        <v/>
      </c>
      <c r="CG34" s="74" t="str">
        <f ca="1">IF(ISNUMBER(AO34-'Choose Housekeeping Genes'!AQ$15),AO34-'Choose Housekeeping Genes'!AQ$15,"")</f>
        <v/>
      </c>
      <c r="CH34" s="74" t="str">
        <f ca="1">IF(ISNUMBER(AP34-'Choose Housekeeping Genes'!AR$15),AP34-'Choose Housekeeping Genes'!AR$15,"")</f>
        <v/>
      </c>
      <c r="CI34" s="74" t="str">
        <f ca="1">IF(ISNUMBER(AQ34-'Choose Housekeeping Genes'!AS$15),AQ34-'Choose Housekeeping Genes'!AS$15,"")</f>
        <v/>
      </c>
      <c r="CJ34" s="74" t="str">
        <f ca="1">IF(ISNUMBER(AR34-'Choose Housekeeping Genes'!AT$15),AR34-'Choose Housekeeping Genes'!AT$15,"")</f>
        <v/>
      </c>
      <c r="CK34" s="22" t="e">
        <f t="shared" ca="1" si="1"/>
        <v>#DIV/0!</v>
      </c>
      <c r="CL34" s="111" t="e">
        <f t="shared" ca="1" si="2"/>
        <v>#DIV/0!</v>
      </c>
    </row>
    <row r="35" spans="1:90" ht="12.75" customHeight="1" x14ac:dyDescent="0.2">
      <c r="A35" s="27" t="str">
        <f>'Test Sample Data'!A35</f>
        <v>MECP2</v>
      </c>
      <c r="B35" s="28" t="s">
        <v>34</v>
      </c>
      <c r="C35" s="74" t="str">
        <f>IF(SUM('Test Sample Data'!C$3:C$98)&gt;10,IF(AND(ISNUMBER('Test Sample Data'!C35),'Test Sample Data'!C35&lt;35,'Test Sample Data'!C35&gt;0),'Test Sample Data'!C35-'Choose Housekeeping Genes'!D$25,35-'Choose Housekeeping Genes'!D$25),"")</f>
        <v/>
      </c>
      <c r="D35" s="74" t="str">
        <f>IF(SUM('Test Sample Data'!D$3:D$98)&gt;10,IF(AND(ISNUMBER('Test Sample Data'!D35),'Test Sample Data'!D35&lt;35,'Test Sample Data'!D35&gt;0),'Test Sample Data'!D35-'Choose Housekeeping Genes'!E$25,35-'Choose Housekeeping Genes'!E$25),"")</f>
        <v/>
      </c>
      <c r="E35" s="74" t="str">
        <f>IF(SUM('Test Sample Data'!E$3:E$98)&gt;10,IF(AND(ISNUMBER('Test Sample Data'!E35),'Test Sample Data'!E35&lt;35,'Test Sample Data'!E35&gt;0),'Test Sample Data'!E35-'Choose Housekeeping Genes'!F$25,35-'Choose Housekeeping Genes'!F$25),"")</f>
        <v/>
      </c>
      <c r="F35" s="74" t="str">
        <f>IF(SUM('Test Sample Data'!F$3:F$98)&gt;10,IF(AND(ISNUMBER('Test Sample Data'!F35),'Test Sample Data'!F35&lt;35,'Test Sample Data'!F35&gt;0),'Test Sample Data'!F35-'Choose Housekeeping Genes'!G$25,35-'Choose Housekeeping Genes'!G$25),"")</f>
        <v/>
      </c>
      <c r="G35" s="74" t="str">
        <f>IF(SUM('Test Sample Data'!G$3:G$98)&gt;10,IF(AND(ISNUMBER('Test Sample Data'!G35),'Test Sample Data'!G35&lt;35,'Test Sample Data'!G35&gt;0),'Test Sample Data'!G35-'Choose Housekeeping Genes'!H$25,35-'Choose Housekeeping Genes'!H$25),"")</f>
        <v/>
      </c>
      <c r="H35" s="74" t="str">
        <f>IF(SUM('Test Sample Data'!H$3:H$98)&gt;10,IF(AND(ISNUMBER('Test Sample Data'!H35),'Test Sample Data'!H35&lt;35,'Test Sample Data'!H35&gt;0),'Test Sample Data'!H35-'Choose Housekeeping Genes'!I$25,35-'Choose Housekeeping Genes'!I$25),"")</f>
        <v/>
      </c>
      <c r="I35" s="74" t="str">
        <f>IF(SUM('Test Sample Data'!I$3:I$98)&gt;10,IF(AND(ISNUMBER('Test Sample Data'!I35),'Test Sample Data'!I35&lt;35,'Test Sample Data'!I35&gt;0),'Test Sample Data'!I35-'Choose Housekeeping Genes'!J$25,35-'Choose Housekeeping Genes'!J$25),"")</f>
        <v/>
      </c>
      <c r="J35" s="74" t="str">
        <f>IF(SUM('Test Sample Data'!J$3:J$98)&gt;10,IF(AND(ISNUMBER('Test Sample Data'!J35),'Test Sample Data'!J35&lt;35,'Test Sample Data'!J35&gt;0),'Test Sample Data'!J35-'Choose Housekeeping Genes'!K$25,35-'Choose Housekeeping Genes'!K$25),"")</f>
        <v/>
      </c>
      <c r="K35" s="74" t="str">
        <f>IF(SUM('Test Sample Data'!K$3:K$98)&gt;10,IF(AND(ISNUMBER('Test Sample Data'!K35),'Test Sample Data'!K35&lt;35,'Test Sample Data'!K35&gt;0),'Test Sample Data'!K35-'Choose Housekeeping Genes'!L$25,35-'Choose Housekeeping Genes'!L$25),"")</f>
        <v/>
      </c>
      <c r="L35" s="74" t="str">
        <f>IF(SUM('Test Sample Data'!L$3:L$98)&gt;10,IF(AND(ISNUMBER('Test Sample Data'!L35),'Test Sample Data'!L35&lt;35,'Test Sample Data'!L35&gt;0),'Test Sample Data'!L35-'Choose Housekeeping Genes'!M$25,35-'Choose Housekeeping Genes'!M$25),"")</f>
        <v/>
      </c>
      <c r="M35" s="74" t="str">
        <f>IF(SUM('Test Sample Data'!M$3:M$98)&gt;10,IF(AND(ISNUMBER('Test Sample Data'!M35),'Test Sample Data'!M35&lt;35,'Test Sample Data'!M35&gt;0),'Test Sample Data'!M35-'Choose Housekeeping Genes'!N$25,35-'Choose Housekeeping Genes'!N$25),"")</f>
        <v/>
      </c>
      <c r="N35" s="74" t="str">
        <f>IF(SUM('Test Sample Data'!N$3:N$98)&gt;10,IF(AND(ISNUMBER('Test Sample Data'!N35),'Test Sample Data'!N35&lt;35,'Test Sample Data'!N35&gt;0),'Test Sample Data'!N35-'Choose Housekeeping Genes'!O$25,35-'Choose Housekeeping Genes'!O$25),"")</f>
        <v/>
      </c>
      <c r="O35" s="74" t="str">
        <f>IF(SUM('Test Sample Data'!O$3:O$98)&gt;10,IF(AND(ISNUMBER('Test Sample Data'!O35),'Test Sample Data'!O35&lt;35,'Test Sample Data'!O35&gt;0),'Test Sample Data'!O35-'Choose Housekeeping Genes'!P$25,35-'Choose Housekeeping Genes'!P$25),"")</f>
        <v/>
      </c>
      <c r="P35" s="74" t="str">
        <f>IF(SUM('Test Sample Data'!P$3:P$98)&gt;10,IF(AND(ISNUMBER('Test Sample Data'!P35),'Test Sample Data'!P35&lt;35,'Test Sample Data'!P35&gt;0),'Test Sample Data'!P35-'Choose Housekeeping Genes'!Q$25,35-'Choose Housekeeping Genes'!Q$25),"")</f>
        <v/>
      </c>
      <c r="Q35" s="74" t="str">
        <f>IF(SUM('Test Sample Data'!Q$3:Q$98)&gt;10,IF(AND(ISNUMBER('Test Sample Data'!Q35),'Test Sample Data'!Q35&lt;35,'Test Sample Data'!Q35&gt;0),'Test Sample Data'!Q35-'Choose Housekeeping Genes'!R$25,35-'Choose Housekeeping Genes'!R$25),"")</f>
        <v/>
      </c>
      <c r="R35" s="74" t="str">
        <f>IF(SUM('Test Sample Data'!R$3:R$98)&gt;10,IF(AND(ISNUMBER('Test Sample Data'!R35),'Test Sample Data'!R35&lt;35,'Test Sample Data'!R35&gt;0),'Test Sample Data'!R35-'Choose Housekeeping Genes'!S$25,35-'Choose Housekeeping Genes'!S$25),"")</f>
        <v/>
      </c>
      <c r="S35" s="74" t="str">
        <f>IF(SUM('Test Sample Data'!S$3:S$98)&gt;10,IF(AND(ISNUMBER('Test Sample Data'!S35),'Test Sample Data'!S35&lt;35,'Test Sample Data'!S35&gt;0),'Test Sample Data'!S35-'Choose Housekeeping Genes'!T$25,35-'Choose Housekeeping Genes'!T$25),"")</f>
        <v/>
      </c>
      <c r="T35" s="74" t="str">
        <f>IF(SUM('Test Sample Data'!T$3:T$98)&gt;10,IF(AND(ISNUMBER('Test Sample Data'!T35),'Test Sample Data'!T35&lt;35,'Test Sample Data'!T35&gt;0),'Test Sample Data'!T35-'Choose Housekeeping Genes'!U$25,35-'Choose Housekeeping Genes'!U$25),"")</f>
        <v/>
      </c>
      <c r="U35" s="74" t="str">
        <f>IF(SUM('Test Sample Data'!U$3:U$98)&gt;10,IF(AND(ISNUMBER('Test Sample Data'!U35),'Test Sample Data'!U35&lt;35,'Test Sample Data'!U35&gt;0),'Test Sample Data'!U35-'Choose Housekeeping Genes'!V$25,35-'Choose Housekeeping Genes'!V$25),"")</f>
        <v/>
      </c>
      <c r="V35" s="74" t="str">
        <f>IF(SUM('Test Sample Data'!V$3:V$98)&gt;10,IF(AND(ISNUMBER('Test Sample Data'!V35),'Test Sample Data'!V35&lt;35,'Test Sample Data'!V35&gt;0),'Test Sample Data'!V35-'Choose Housekeeping Genes'!W$25,35-'Choose Housekeeping Genes'!W$25),"")</f>
        <v/>
      </c>
      <c r="W35" s="138" t="str">
        <f>'Control Sample Data'!A35</f>
        <v>MECP2</v>
      </c>
      <c r="X35" s="139" t="s">
        <v>34</v>
      </c>
      <c r="Y35" s="74" t="str">
        <f>IF(SUM('Control Sample Data'!C$3:C$98)&gt;10,IF(AND(ISNUMBER('Control Sample Data'!C35),'Control Sample Data'!C35&lt;35,'Control Sample Data'!C35&gt;0),'Control Sample Data'!C35-'Choose Housekeeping Genes'!AA$25,35-'Choose Housekeeping Genes'!AA$25),"")</f>
        <v/>
      </c>
      <c r="Z35" s="74" t="str">
        <f>IF(SUM('Control Sample Data'!D$3:D$98)&gt;10,IF(AND(ISNUMBER('Control Sample Data'!D35),'Control Sample Data'!D35&lt;35,'Control Sample Data'!D35&gt;0),'Control Sample Data'!D35-'Choose Housekeeping Genes'!AB$25,35-'Choose Housekeeping Genes'!AB$25),"")</f>
        <v/>
      </c>
      <c r="AA35" s="74" t="str">
        <f>IF(SUM('Control Sample Data'!E$3:E$98)&gt;10,IF(AND(ISNUMBER('Control Sample Data'!E35),'Control Sample Data'!E35&lt;35,'Control Sample Data'!E35&gt;0),'Control Sample Data'!E35-'Choose Housekeeping Genes'!AC$25,35-'Choose Housekeeping Genes'!AC$25),"")</f>
        <v/>
      </c>
      <c r="AB35" s="74" t="str">
        <f>IF(SUM('Control Sample Data'!F$3:F$98)&gt;10,IF(AND(ISNUMBER('Control Sample Data'!F35),'Control Sample Data'!F35&lt;35,'Control Sample Data'!F35&gt;0),'Control Sample Data'!F35-'Choose Housekeeping Genes'!AD$25,35-'Choose Housekeeping Genes'!AD$25),"")</f>
        <v/>
      </c>
      <c r="AC35" s="74" t="str">
        <f>IF(SUM('Control Sample Data'!G$3:G$98)&gt;10,IF(AND(ISNUMBER('Control Sample Data'!G35),'Control Sample Data'!G35&lt;35,'Control Sample Data'!G35&gt;0),'Control Sample Data'!G35-'Choose Housekeeping Genes'!AE$25,35-'Choose Housekeeping Genes'!AE$25),"")</f>
        <v/>
      </c>
      <c r="AD35" s="74" t="str">
        <f>IF(SUM('Control Sample Data'!H$3:H$98)&gt;10,IF(AND(ISNUMBER('Control Sample Data'!H35),'Control Sample Data'!H35&lt;35,'Control Sample Data'!H35&gt;0),'Control Sample Data'!H35-'Choose Housekeeping Genes'!AF$25,35-'Choose Housekeeping Genes'!AF$25),"")</f>
        <v/>
      </c>
      <c r="AE35" s="74" t="str">
        <f>IF(SUM('Control Sample Data'!I$3:I$98)&gt;10,IF(AND(ISNUMBER('Control Sample Data'!I35),'Control Sample Data'!I35&lt;35,'Control Sample Data'!I35&gt;0),'Control Sample Data'!I35-'Choose Housekeeping Genes'!AG$25,35-'Choose Housekeeping Genes'!AG$25),"")</f>
        <v/>
      </c>
      <c r="AF35" s="74" t="str">
        <f>IF(SUM('Control Sample Data'!J$3:J$98)&gt;10,IF(AND(ISNUMBER('Control Sample Data'!J35),'Control Sample Data'!J35&lt;35,'Control Sample Data'!J35&gt;0),'Control Sample Data'!J35-'Choose Housekeeping Genes'!AH$25,35-'Choose Housekeeping Genes'!AH$25),"")</f>
        <v/>
      </c>
      <c r="AG35" s="74" t="str">
        <f>IF(SUM('Control Sample Data'!K$3:K$98)&gt;10,IF(AND(ISNUMBER('Control Sample Data'!K35),'Control Sample Data'!K35&lt;35,'Control Sample Data'!K35&gt;0),'Control Sample Data'!K35-'Choose Housekeeping Genes'!AI$25,35-'Choose Housekeeping Genes'!AI$25),"")</f>
        <v/>
      </c>
      <c r="AH35" s="74" t="str">
        <f>IF(SUM('Control Sample Data'!L$3:L$98)&gt;10,IF(AND(ISNUMBER('Control Sample Data'!L35),'Control Sample Data'!L35&lt;35,'Control Sample Data'!L35&gt;0),'Control Sample Data'!L35-'Choose Housekeeping Genes'!AJ$25,35-'Choose Housekeeping Genes'!AJ$25),"")</f>
        <v/>
      </c>
      <c r="AI35" s="74" t="str">
        <f>IF(SUM('Control Sample Data'!M$3:M$98)&gt;10,IF(AND(ISNUMBER('Control Sample Data'!M35),'Control Sample Data'!M35&lt;35,'Control Sample Data'!M35&gt;0),'Control Sample Data'!M35-'Choose Housekeeping Genes'!AK$25,35-'Choose Housekeeping Genes'!AK$25),"")</f>
        <v/>
      </c>
      <c r="AJ35" s="74" t="str">
        <f>IF(SUM('Control Sample Data'!N$3:N$98)&gt;10,IF(AND(ISNUMBER('Control Sample Data'!N35),'Control Sample Data'!N35&lt;35,'Control Sample Data'!N35&gt;0),'Control Sample Data'!N35-'Choose Housekeeping Genes'!AL$25,35-'Choose Housekeeping Genes'!AL$25),"")</f>
        <v/>
      </c>
      <c r="AK35" s="74" t="str">
        <f>IF(SUM('Control Sample Data'!O$3:O$98)&gt;10,IF(AND(ISNUMBER('Control Sample Data'!O35),'Control Sample Data'!O35&lt;35,'Control Sample Data'!O35&gt;0),'Control Sample Data'!O35-'Choose Housekeeping Genes'!AM$25,35-'Choose Housekeeping Genes'!AM$25),"")</f>
        <v/>
      </c>
      <c r="AL35" s="74" t="str">
        <f>IF(SUM('Control Sample Data'!P$3:P$98)&gt;10,IF(AND(ISNUMBER('Control Sample Data'!P35),'Control Sample Data'!P35&lt;35,'Control Sample Data'!P35&gt;0),'Control Sample Data'!P35-'Choose Housekeeping Genes'!AN$25,35-'Choose Housekeeping Genes'!AN$25),"")</f>
        <v/>
      </c>
      <c r="AM35" s="74" t="str">
        <f>IF(SUM('Control Sample Data'!Q$3:Q$98)&gt;10,IF(AND(ISNUMBER('Control Sample Data'!Q35),'Control Sample Data'!Q35&lt;35,'Control Sample Data'!Q35&gt;0),'Control Sample Data'!Q35-'Choose Housekeeping Genes'!AO$25,35-'Choose Housekeeping Genes'!AO$25),"")</f>
        <v/>
      </c>
      <c r="AN35" s="74" t="str">
        <f>IF(SUM('Control Sample Data'!R$3:R$98)&gt;10,IF(AND(ISNUMBER('Control Sample Data'!R35),'Control Sample Data'!R35&lt;35,'Control Sample Data'!R35&gt;0),'Control Sample Data'!R35-'Choose Housekeeping Genes'!AP$25,35-'Choose Housekeeping Genes'!AP$25),"")</f>
        <v/>
      </c>
      <c r="AO35" s="74" t="str">
        <f>IF(SUM('Control Sample Data'!S$3:S$98)&gt;10,IF(AND(ISNUMBER('Control Sample Data'!S35),'Control Sample Data'!S35&lt;35,'Control Sample Data'!S35&gt;0),'Control Sample Data'!S35-'Choose Housekeeping Genes'!AQ$25,35-'Choose Housekeeping Genes'!AQ$25),"")</f>
        <v/>
      </c>
      <c r="AP35" s="74" t="str">
        <f>IF(SUM('Control Sample Data'!T$3:T$98)&gt;10,IF(AND(ISNUMBER('Control Sample Data'!T35),'Control Sample Data'!T35&lt;35,'Control Sample Data'!T35&gt;0),'Control Sample Data'!T35-'Choose Housekeeping Genes'!AR$25,35-'Choose Housekeeping Genes'!AR$25),"")</f>
        <v/>
      </c>
      <c r="AQ35" s="74" t="str">
        <f>IF(SUM('Control Sample Data'!U$3:U$98)&gt;10,IF(AND(ISNUMBER('Control Sample Data'!U35),'Control Sample Data'!U35&lt;35,'Control Sample Data'!U35&gt;0),'Control Sample Data'!U35-'Choose Housekeeping Genes'!AS$25,35-'Choose Housekeeping Genes'!AS$25),"")</f>
        <v/>
      </c>
      <c r="AR35" s="74" t="str">
        <f>IF(SUM('Control Sample Data'!V$3:V$98)&gt;10,IF(AND(ISNUMBER('Control Sample Data'!V35),'Control Sample Data'!V35&lt;35,'Control Sample Data'!V35&gt;0),'Control Sample Data'!V35-'Choose Housekeeping Genes'!AT$25,35-'Choose Housekeeping Genes'!AT$25),"")</f>
        <v/>
      </c>
      <c r="AS35" s="29" t="str">
        <f>'Control Sample Data'!A35</f>
        <v>MECP2</v>
      </c>
      <c r="AT35" s="28" t="s">
        <v>34</v>
      </c>
      <c r="AU35" s="74" t="str">
        <f ca="1">IF(ISNUMBER(C35-'Choose Housekeeping Genes'!D$15),C35-'Choose Housekeeping Genes'!D$15,"")</f>
        <v/>
      </c>
      <c r="AV35" s="74" t="str">
        <f ca="1">IF(ISNUMBER(D35-'Choose Housekeeping Genes'!E$15),D35-'Choose Housekeeping Genes'!E$15,"")</f>
        <v/>
      </c>
      <c r="AW35" s="74" t="str">
        <f ca="1">IF(ISNUMBER(E35-'Choose Housekeeping Genes'!F$15),E35-'Choose Housekeeping Genes'!F$15,"")</f>
        <v/>
      </c>
      <c r="AX35" s="74" t="str">
        <f ca="1">IF(ISNUMBER(F35-'Choose Housekeeping Genes'!G$15),F35-'Choose Housekeeping Genes'!G$15,"")</f>
        <v/>
      </c>
      <c r="AY35" s="74" t="str">
        <f ca="1">IF(ISNUMBER(G35-'Choose Housekeeping Genes'!H$15),G35-'Choose Housekeeping Genes'!H$15,"")</f>
        <v/>
      </c>
      <c r="AZ35" s="74" t="str">
        <f ca="1">IF(ISNUMBER(H35-'Choose Housekeeping Genes'!I$15),H35-'Choose Housekeeping Genes'!I$15,"")</f>
        <v/>
      </c>
      <c r="BA35" s="74" t="str">
        <f ca="1">IF(ISNUMBER(I35-'Choose Housekeeping Genes'!J$15),I35-'Choose Housekeeping Genes'!J$15,"")</f>
        <v/>
      </c>
      <c r="BB35" s="74" t="str">
        <f ca="1">IF(ISNUMBER(J35-'Choose Housekeeping Genes'!K$15),J35-'Choose Housekeeping Genes'!K$15,"")</f>
        <v/>
      </c>
      <c r="BC35" s="74" t="str">
        <f ca="1">IF(ISNUMBER(K35-'Choose Housekeeping Genes'!L$15),K35-'Choose Housekeeping Genes'!L$15,"")</f>
        <v/>
      </c>
      <c r="BD35" s="74" t="str">
        <f ca="1">IF(ISNUMBER(L35-'Choose Housekeeping Genes'!M$15),L35-'Choose Housekeeping Genes'!M$15,"")</f>
        <v/>
      </c>
      <c r="BE35" s="74" t="str">
        <f ca="1">IF(ISNUMBER(M35-'Choose Housekeeping Genes'!N$15),M35-'Choose Housekeeping Genes'!N$15,"")</f>
        <v/>
      </c>
      <c r="BF35" s="74" t="str">
        <f ca="1">IF(ISNUMBER(N35-'Choose Housekeeping Genes'!O$15),N35-'Choose Housekeeping Genes'!O$15,"")</f>
        <v/>
      </c>
      <c r="BG35" s="74" t="str">
        <f ca="1">IF(ISNUMBER(O35-'Choose Housekeeping Genes'!P$15),O35-'Choose Housekeeping Genes'!P$15,"")</f>
        <v/>
      </c>
      <c r="BH35" s="74" t="str">
        <f ca="1">IF(ISNUMBER(P35-'Choose Housekeeping Genes'!Q$15),P35-'Choose Housekeeping Genes'!Q$15,"")</f>
        <v/>
      </c>
      <c r="BI35" s="74" t="str">
        <f ca="1">IF(ISNUMBER(Q35-'Choose Housekeeping Genes'!R$15),Q35-'Choose Housekeeping Genes'!R$15,"")</f>
        <v/>
      </c>
      <c r="BJ35" s="74" t="str">
        <f ca="1">IF(ISNUMBER(R35-'Choose Housekeeping Genes'!S$15),R35-'Choose Housekeeping Genes'!S$15,"")</f>
        <v/>
      </c>
      <c r="BK35" s="74" t="str">
        <f ca="1">IF(ISNUMBER(S35-'Choose Housekeeping Genes'!T$15),S35-'Choose Housekeeping Genes'!T$15,"")</f>
        <v/>
      </c>
      <c r="BL35" s="74" t="str">
        <f ca="1">IF(ISNUMBER(T35-'Choose Housekeeping Genes'!U$15),T35-'Choose Housekeeping Genes'!U$15,"")</f>
        <v/>
      </c>
      <c r="BM35" s="74" t="str">
        <f ca="1">IF(ISNUMBER(U35-'Choose Housekeeping Genes'!V$15),U35-'Choose Housekeeping Genes'!V$15,"")</f>
        <v/>
      </c>
      <c r="BN35" s="74" t="str">
        <f ca="1">IF(ISNUMBER(V35-'Choose Housekeeping Genes'!W$15),V35-'Choose Housekeeping Genes'!W$15,"")</f>
        <v/>
      </c>
      <c r="BO35" s="141" t="str">
        <f t="shared" ref="BO35:BO66" si="5">W35</f>
        <v>MECP2</v>
      </c>
      <c r="BP35" s="139" t="s">
        <v>34</v>
      </c>
      <c r="BQ35" s="74" t="str">
        <f ca="1">IF(ISNUMBER(Y35-'Choose Housekeeping Genes'!AA$15),Y35-'Choose Housekeeping Genes'!AA$15,"")</f>
        <v/>
      </c>
      <c r="BR35" s="74" t="str">
        <f ca="1">IF(ISNUMBER(Z35-'Choose Housekeeping Genes'!AB$15),Z35-'Choose Housekeeping Genes'!AB$15,"")</f>
        <v/>
      </c>
      <c r="BS35" s="74" t="str">
        <f ca="1">IF(ISNUMBER(AA35-'Choose Housekeeping Genes'!AC$15),AA35-'Choose Housekeeping Genes'!AC$15,"")</f>
        <v/>
      </c>
      <c r="BT35" s="74" t="str">
        <f ca="1">IF(ISNUMBER(AB35-'Choose Housekeeping Genes'!AD$15),AB35-'Choose Housekeeping Genes'!AD$15,"")</f>
        <v/>
      </c>
      <c r="BU35" s="74" t="str">
        <f ca="1">IF(ISNUMBER(AC35-'Choose Housekeeping Genes'!AE$15),AC35-'Choose Housekeeping Genes'!AE$15,"")</f>
        <v/>
      </c>
      <c r="BV35" s="74" t="str">
        <f ca="1">IF(ISNUMBER(AD35-'Choose Housekeeping Genes'!AF$15),AD35-'Choose Housekeeping Genes'!AF$15,"")</f>
        <v/>
      </c>
      <c r="BW35" s="74" t="str">
        <f ca="1">IF(ISNUMBER(AE35-'Choose Housekeeping Genes'!AG$15),AE35-'Choose Housekeeping Genes'!AG$15,"")</f>
        <v/>
      </c>
      <c r="BX35" s="74" t="str">
        <f ca="1">IF(ISNUMBER(AF35-'Choose Housekeeping Genes'!AH$15),AF35-'Choose Housekeeping Genes'!AH$15,"")</f>
        <v/>
      </c>
      <c r="BY35" s="74" t="str">
        <f ca="1">IF(ISNUMBER(AG35-'Choose Housekeeping Genes'!AI$15),AG35-'Choose Housekeeping Genes'!AI$15,"")</f>
        <v/>
      </c>
      <c r="BZ35" s="74" t="str">
        <f ca="1">IF(ISNUMBER(AH35-'Choose Housekeeping Genes'!AJ$15),AH35-'Choose Housekeeping Genes'!AJ$15,"")</f>
        <v/>
      </c>
      <c r="CA35" s="74" t="str">
        <f ca="1">IF(ISNUMBER(AI35-'Choose Housekeeping Genes'!AK$15),AI35-'Choose Housekeeping Genes'!AK$15,"")</f>
        <v/>
      </c>
      <c r="CB35" s="74" t="str">
        <f ca="1">IF(ISNUMBER(AJ35-'Choose Housekeeping Genes'!AL$15),AJ35-'Choose Housekeeping Genes'!AL$15,"")</f>
        <v/>
      </c>
      <c r="CC35" s="74" t="str">
        <f ca="1">IF(ISNUMBER(AK35-'Choose Housekeeping Genes'!AM$15),AK35-'Choose Housekeeping Genes'!AM$15,"")</f>
        <v/>
      </c>
      <c r="CD35" s="74" t="str">
        <f ca="1">IF(ISNUMBER(AL35-'Choose Housekeeping Genes'!AN$15),AL35-'Choose Housekeeping Genes'!AN$15,"")</f>
        <v/>
      </c>
      <c r="CE35" s="74" t="str">
        <f ca="1">IF(ISNUMBER(AM35-'Choose Housekeeping Genes'!AO$15),AM35-'Choose Housekeeping Genes'!AO$15,"")</f>
        <v/>
      </c>
      <c r="CF35" s="74" t="str">
        <f ca="1">IF(ISNUMBER(AN35-'Choose Housekeeping Genes'!AP$15),AN35-'Choose Housekeeping Genes'!AP$15,"")</f>
        <v/>
      </c>
      <c r="CG35" s="74" t="str">
        <f ca="1">IF(ISNUMBER(AO35-'Choose Housekeeping Genes'!AQ$15),AO35-'Choose Housekeeping Genes'!AQ$15,"")</f>
        <v/>
      </c>
      <c r="CH35" s="74" t="str">
        <f ca="1">IF(ISNUMBER(AP35-'Choose Housekeeping Genes'!AR$15),AP35-'Choose Housekeeping Genes'!AR$15,"")</f>
        <v/>
      </c>
      <c r="CI35" s="74" t="str">
        <f ca="1">IF(ISNUMBER(AQ35-'Choose Housekeeping Genes'!AS$15),AQ35-'Choose Housekeeping Genes'!AS$15,"")</f>
        <v/>
      </c>
      <c r="CJ35" s="74" t="str">
        <f ca="1">IF(ISNUMBER(AR35-'Choose Housekeeping Genes'!AT$15),AR35-'Choose Housekeeping Genes'!AT$15,"")</f>
        <v/>
      </c>
      <c r="CK35" s="22" t="e">
        <f t="shared" ref="CK35:CK66" ca="1" si="6">AVERAGE(AU35:BD35)</f>
        <v>#DIV/0!</v>
      </c>
      <c r="CL35" s="111" t="e">
        <f t="shared" ref="CL35:CL66" ca="1" si="7">AVERAGE(BQ35:BZ35)</f>
        <v>#DIV/0!</v>
      </c>
    </row>
    <row r="36" spans="1:90" ht="12.75" customHeight="1" x14ac:dyDescent="0.2">
      <c r="A36" s="27" t="str">
        <f>'Test Sample Data'!A36</f>
        <v>UHRF1</v>
      </c>
      <c r="B36" s="28" t="s">
        <v>35</v>
      </c>
      <c r="C36" s="74" t="str">
        <f>IF(SUM('Test Sample Data'!C$3:C$98)&gt;10,IF(AND(ISNUMBER('Test Sample Data'!C36),'Test Sample Data'!C36&lt;35,'Test Sample Data'!C36&gt;0),'Test Sample Data'!C36-'Choose Housekeeping Genes'!D$25,35-'Choose Housekeeping Genes'!D$25),"")</f>
        <v/>
      </c>
      <c r="D36" s="74" t="str">
        <f>IF(SUM('Test Sample Data'!D$3:D$98)&gt;10,IF(AND(ISNUMBER('Test Sample Data'!D36),'Test Sample Data'!D36&lt;35,'Test Sample Data'!D36&gt;0),'Test Sample Data'!D36-'Choose Housekeeping Genes'!E$25,35-'Choose Housekeeping Genes'!E$25),"")</f>
        <v/>
      </c>
      <c r="E36" s="74" t="str">
        <f>IF(SUM('Test Sample Data'!E$3:E$98)&gt;10,IF(AND(ISNUMBER('Test Sample Data'!E36),'Test Sample Data'!E36&lt;35,'Test Sample Data'!E36&gt;0),'Test Sample Data'!E36-'Choose Housekeeping Genes'!F$25,35-'Choose Housekeeping Genes'!F$25),"")</f>
        <v/>
      </c>
      <c r="F36" s="74" t="str">
        <f>IF(SUM('Test Sample Data'!F$3:F$98)&gt;10,IF(AND(ISNUMBER('Test Sample Data'!F36),'Test Sample Data'!F36&lt;35,'Test Sample Data'!F36&gt;0),'Test Sample Data'!F36-'Choose Housekeeping Genes'!G$25,35-'Choose Housekeeping Genes'!G$25),"")</f>
        <v/>
      </c>
      <c r="G36" s="74" t="str">
        <f>IF(SUM('Test Sample Data'!G$3:G$98)&gt;10,IF(AND(ISNUMBER('Test Sample Data'!G36),'Test Sample Data'!G36&lt;35,'Test Sample Data'!G36&gt;0),'Test Sample Data'!G36-'Choose Housekeeping Genes'!H$25,35-'Choose Housekeeping Genes'!H$25),"")</f>
        <v/>
      </c>
      <c r="H36" s="74" t="str">
        <f>IF(SUM('Test Sample Data'!H$3:H$98)&gt;10,IF(AND(ISNUMBER('Test Sample Data'!H36),'Test Sample Data'!H36&lt;35,'Test Sample Data'!H36&gt;0),'Test Sample Data'!H36-'Choose Housekeeping Genes'!I$25,35-'Choose Housekeeping Genes'!I$25),"")</f>
        <v/>
      </c>
      <c r="I36" s="74" t="str">
        <f>IF(SUM('Test Sample Data'!I$3:I$98)&gt;10,IF(AND(ISNUMBER('Test Sample Data'!I36),'Test Sample Data'!I36&lt;35,'Test Sample Data'!I36&gt;0),'Test Sample Data'!I36-'Choose Housekeeping Genes'!J$25,35-'Choose Housekeeping Genes'!J$25),"")</f>
        <v/>
      </c>
      <c r="J36" s="74" t="str">
        <f>IF(SUM('Test Sample Data'!J$3:J$98)&gt;10,IF(AND(ISNUMBER('Test Sample Data'!J36),'Test Sample Data'!J36&lt;35,'Test Sample Data'!J36&gt;0),'Test Sample Data'!J36-'Choose Housekeeping Genes'!K$25,35-'Choose Housekeeping Genes'!K$25),"")</f>
        <v/>
      </c>
      <c r="K36" s="74" t="str">
        <f>IF(SUM('Test Sample Data'!K$3:K$98)&gt;10,IF(AND(ISNUMBER('Test Sample Data'!K36),'Test Sample Data'!K36&lt;35,'Test Sample Data'!K36&gt;0),'Test Sample Data'!K36-'Choose Housekeeping Genes'!L$25,35-'Choose Housekeeping Genes'!L$25),"")</f>
        <v/>
      </c>
      <c r="L36" s="74" t="str">
        <f>IF(SUM('Test Sample Data'!L$3:L$98)&gt;10,IF(AND(ISNUMBER('Test Sample Data'!L36),'Test Sample Data'!L36&lt;35,'Test Sample Data'!L36&gt;0),'Test Sample Data'!L36-'Choose Housekeeping Genes'!M$25,35-'Choose Housekeeping Genes'!M$25),"")</f>
        <v/>
      </c>
      <c r="M36" s="74" t="str">
        <f>IF(SUM('Test Sample Data'!M$3:M$98)&gt;10,IF(AND(ISNUMBER('Test Sample Data'!M36),'Test Sample Data'!M36&lt;35,'Test Sample Data'!M36&gt;0),'Test Sample Data'!M36-'Choose Housekeeping Genes'!N$25,35-'Choose Housekeeping Genes'!N$25),"")</f>
        <v/>
      </c>
      <c r="N36" s="74" t="str">
        <f>IF(SUM('Test Sample Data'!N$3:N$98)&gt;10,IF(AND(ISNUMBER('Test Sample Data'!N36),'Test Sample Data'!N36&lt;35,'Test Sample Data'!N36&gt;0),'Test Sample Data'!N36-'Choose Housekeeping Genes'!O$25,35-'Choose Housekeeping Genes'!O$25),"")</f>
        <v/>
      </c>
      <c r="O36" s="74" t="str">
        <f>IF(SUM('Test Sample Data'!O$3:O$98)&gt;10,IF(AND(ISNUMBER('Test Sample Data'!O36),'Test Sample Data'!O36&lt;35,'Test Sample Data'!O36&gt;0),'Test Sample Data'!O36-'Choose Housekeeping Genes'!P$25,35-'Choose Housekeeping Genes'!P$25),"")</f>
        <v/>
      </c>
      <c r="P36" s="74" t="str">
        <f>IF(SUM('Test Sample Data'!P$3:P$98)&gt;10,IF(AND(ISNUMBER('Test Sample Data'!P36),'Test Sample Data'!P36&lt;35,'Test Sample Data'!P36&gt;0),'Test Sample Data'!P36-'Choose Housekeeping Genes'!Q$25,35-'Choose Housekeeping Genes'!Q$25),"")</f>
        <v/>
      </c>
      <c r="Q36" s="74" t="str">
        <f>IF(SUM('Test Sample Data'!Q$3:Q$98)&gt;10,IF(AND(ISNUMBER('Test Sample Data'!Q36),'Test Sample Data'!Q36&lt;35,'Test Sample Data'!Q36&gt;0),'Test Sample Data'!Q36-'Choose Housekeeping Genes'!R$25,35-'Choose Housekeeping Genes'!R$25),"")</f>
        <v/>
      </c>
      <c r="R36" s="74" t="str">
        <f>IF(SUM('Test Sample Data'!R$3:R$98)&gt;10,IF(AND(ISNUMBER('Test Sample Data'!R36),'Test Sample Data'!R36&lt;35,'Test Sample Data'!R36&gt;0),'Test Sample Data'!R36-'Choose Housekeeping Genes'!S$25,35-'Choose Housekeeping Genes'!S$25),"")</f>
        <v/>
      </c>
      <c r="S36" s="74" t="str">
        <f>IF(SUM('Test Sample Data'!S$3:S$98)&gt;10,IF(AND(ISNUMBER('Test Sample Data'!S36),'Test Sample Data'!S36&lt;35,'Test Sample Data'!S36&gt;0),'Test Sample Data'!S36-'Choose Housekeeping Genes'!T$25,35-'Choose Housekeeping Genes'!T$25),"")</f>
        <v/>
      </c>
      <c r="T36" s="74" t="str">
        <f>IF(SUM('Test Sample Data'!T$3:T$98)&gt;10,IF(AND(ISNUMBER('Test Sample Data'!T36),'Test Sample Data'!T36&lt;35,'Test Sample Data'!T36&gt;0),'Test Sample Data'!T36-'Choose Housekeeping Genes'!U$25,35-'Choose Housekeeping Genes'!U$25),"")</f>
        <v/>
      </c>
      <c r="U36" s="74" t="str">
        <f>IF(SUM('Test Sample Data'!U$3:U$98)&gt;10,IF(AND(ISNUMBER('Test Sample Data'!U36),'Test Sample Data'!U36&lt;35,'Test Sample Data'!U36&gt;0),'Test Sample Data'!U36-'Choose Housekeeping Genes'!V$25,35-'Choose Housekeeping Genes'!V$25),"")</f>
        <v/>
      </c>
      <c r="V36" s="74" t="str">
        <f>IF(SUM('Test Sample Data'!V$3:V$98)&gt;10,IF(AND(ISNUMBER('Test Sample Data'!V36),'Test Sample Data'!V36&lt;35,'Test Sample Data'!V36&gt;0),'Test Sample Data'!V36-'Choose Housekeeping Genes'!W$25,35-'Choose Housekeeping Genes'!W$25),"")</f>
        <v/>
      </c>
      <c r="W36" s="138" t="str">
        <f>'Control Sample Data'!A36</f>
        <v>UHRF1</v>
      </c>
      <c r="X36" s="139" t="s">
        <v>35</v>
      </c>
      <c r="Y36" s="74" t="str">
        <f>IF(SUM('Control Sample Data'!C$3:C$98)&gt;10,IF(AND(ISNUMBER('Control Sample Data'!C36),'Control Sample Data'!C36&lt;35,'Control Sample Data'!C36&gt;0),'Control Sample Data'!C36-'Choose Housekeeping Genes'!AA$25,35-'Choose Housekeeping Genes'!AA$25),"")</f>
        <v/>
      </c>
      <c r="Z36" s="74" t="str">
        <f>IF(SUM('Control Sample Data'!D$3:D$98)&gt;10,IF(AND(ISNUMBER('Control Sample Data'!D36),'Control Sample Data'!D36&lt;35,'Control Sample Data'!D36&gt;0),'Control Sample Data'!D36-'Choose Housekeeping Genes'!AB$25,35-'Choose Housekeeping Genes'!AB$25),"")</f>
        <v/>
      </c>
      <c r="AA36" s="74" t="str">
        <f>IF(SUM('Control Sample Data'!E$3:E$98)&gt;10,IF(AND(ISNUMBER('Control Sample Data'!E36),'Control Sample Data'!E36&lt;35,'Control Sample Data'!E36&gt;0),'Control Sample Data'!E36-'Choose Housekeeping Genes'!AC$25,35-'Choose Housekeeping Genes'!AC$25),"")</f>
        <v/>
      </c>
      <c r="AB36" s="74" t="str">
        <f>IF(SUM('Control Sample Data'!F$3:F$98)&gt;10,IF(AND(ISNUMBER('Control Sample Data'!F36),'Control Sample Data'!F36&lt;35,'Control Sample Data'!F36&gt;0),'Control Sample Data'!F36-'Choose Housekeeping Genes'!AD$25,35-'Choose Housekeeping Genes'!AD$25),"")</f>
        <v/>
      </c>
      <c r="AC36" s="74" t="str">
        <f>IF(SUM('Control Sample Data'!G$3:G$98)&gt;10,IF(AND(ISNUMBER('Control Sample Data'!G36),'Control Sample Data'!G36&lt;35,'Control Sample Data'!G36&gt;0),'Control Sample Data'!G36-'Choose Housekeeping Genes'!AE$25,35-'Choose Housekeeping Genes'!AE$25),"")</f>
        <v/>
      </c>
      <c r="AD36" s="74" t="str">
        <f>IF(SUM('Control Sample Data'!H$3:H$98)&gt;10,IF(AND(ISNUMBER('Control Sample Data'!H36),'Control Sample Data'!H36&lt;35,'Control Sample Data'!H36&gt;0),'Control Sample Data'!H36-'Choose Housekeeping Genes'!AF$25,35-'Choose Housekeeping Genes'!AF$25),"")</f>
        <v/>
      </c>
      <c r="AE36" s="74" t="str">
        <f>IF(SUM('Control Sample Data'!I$3:I$98)&gt;10,IF(AND(ISNUMBER('Control Sample Data'!I36),'Control Sample Data'!I36&lt;35,'Control Sample Data'!I36&gt;0),'Control Sample Data'!I36-'Choose Housekeeping Genes'!AG$25,35-'Choose Housekeeping Genes'!AG$25),"")</f>
        <v/>
      </c>
      <c r="AF36" s="74" t="str">
        <f>IF(SUM('Control Sample Data'!J$3:J$98)&gt;10,IF(AND(ISNUMBER('Control Sample Data'!J36),'Control Sample Data'!J36&lt;35,'Control Sample Data'!J36&gt;0),'Control Sample Data'!J36-'Choose Housekeeping Genes'!AH$25,35-'Choose Housekeeping Genes'!AH$25),"")</f>
        <v/>
      </c>
      <c r="AG36" s="74" t="str">
        <f>IF(SUM('Control Sample Data'!K$3:K$98)&gt;10,IF(AND(ISNUMBER('Control Sample Data'!K36),'Control Sample Data'!K36&lt;35,'Control Sample Data'!K36&gt;0),'Control Sample Data'!K36-'Choose Housekeeping Genes'!AI$25,35-'Choose Housekeeping Genes'!AI$25),"")</f>
        <v/>
      </c>
      <c r="AH36" s="74" t="str">
        <f>IF(SUM('Control Sample Data'!L$3:L$98)&gt;10,IF(AND(ISNUMBER('Control Sample Data'!L36),'Control Sample Data'!L36&lt;35,'Control Sample Data'!L36&gt;0),'Control Sample Data'!L36-'Choose Housekeeping Genes'!AJ$25,35-'Choose Housekeeping Genes'!AJ$25),"")</f>
        <v/>
      </c>
      <c r="AI36" s="74" t="str">
        <f>IF(SUM('Control Sample Data'!M$3:M$98)&gt;10,IF(AND(ISNUMBER('Control Sample Data'!M36),'Control Sample Data'!M36&lt;35,'Control Sample Data'!M36&gt;0),'Control Sample Data'!M36-'Choose Housekeeping Genes'!AK$25,35-'Choose Housekeeping Genes'!AK$25),"")</f>
        <v/>
      </c>
      <c r="AJ36" s="74" t="str">
        <f>IF(SUM('Control Sample Data'!N$3:N$98)&gt;10,IF(AND(ISNUMBER('Control Sample Data'!N36),'Control Sample Data'!N36&lt;35,'Control Sample Data'!N36&gt;0),'Control Sample Data'!N36-'Choose Housekeeping Genes'!AL$25,35-'Choose Housekeeping Genes'!AL$25),"")</f>
        <v/>
      </c>
      <c r="AK36" s="74" t="str">
        <f>IF(SUM('Control Sample Data'!O$3:O$98)&gt;10,IF(AND(ISNUMBER('Control Sample Data'!O36),'Control Sample Data'!O36&lt;35,'Control Sample Data'!O36&gt;0),'Control Sample Data'!O36-'Choose Housekeeping Genes'!AM$25,35-'Choose Housekeeping Genes'!AM$25),"")</f>
        <v/>
      </c>
      <c r="AL36" s="74" t="str">
        <f>IF(SUM('Control Sample Data'!P$3:P$98)&gt;10,IF(AND(ISNUMBER('Control Sample Data'!P36),'Control Sample Data'!P36&lt;35,'Control Sample Data'!P36&gt;0),'Control Sample Data'!P36-'Choose Housekeeping Genes'!AN$25,35-'Choose Housekeeping Genes'!AN$25),"")</f>
        <v/>
      </c>
      <c r="AM36" s="74" t="str">
        <f>IF(SUM('Control Sample Data'!Q$3:Q$98)&gt;10,IF(AND(ISNUMBER('Control Sample Data'!Q36),'Control Sample Data'!Q36&lt;35,'Control Sample Data'!Q36&gt;0),'Control Sample Data'!Q36-'Choose Housekeeping Genes'!AO$25,35-'Choose Housekeeping Genes'!AO$25),"")</f>
        <v/>
      </c>
      <c r="AN36" s="74" t="str">
        <f>IF(SUM('Control Sample Data'!R$3:R$98)&gt;10,IF(AND(ISNUMBER('Control Sample Data'!R36),'Control Sample Data'!R36&lt;35,'Control Sample Data'!R36&gt;0),'Control Sample Data'!R36-'Choose Housekeeping Genes'!AP$25,35-'Choose Housekeeping Genes'!AP$25),"")</f>
        <v/>
      </c>
      <c r="AO36" s="74" t="str">
        <f>IF(SUM('Control Sample Data'!S$3:S$98)&gt;10,IF(AND(ISNUMBER('Control Sample Data'!S36),'Control Sample Data'!S36&lt;35,'Control Sample Data'!S36&gt;0),'Control Sample Data'!S36-'Choose Housekeeping Genes'!AQ$25,35-'Choose Housekeeping Genes'!AQ$25),"")</f>
        <v/>
      </c>
      <c r="AP36" s="74" t="str">
        <f>IF(SUM('Control Sample Data'!T$3:T$98)&gt;10,IF(AND(ISNUMBER('Control Sample Data'!T36),'Control Sample Data'!T36&lt;35,'Control Sample Data'!T36&gt;0),'Control Sample Data'!T36-'Choose Housekeeping Genes'!AR$25,35-'Choose Housekeeping Genes'!AR$25),"")</f>
        <v/>
      </c>
      <c r="AQ36" s="74" t="str">
        <f>IF(SUM('Control Sample Data'!U$3:U$98)&gt;10,IF(AND(ISNUMBER('Control Sample Data'!U36),'Control Sample Data'!U36&lt;35,'Control Sample Data'!U36&gt;0),'Control Sample Data'!U36-'Choose Housekeeping Genes'!AS$25,35-'Choose Housekeeping Genes'!AS$25),"")</f>
        <v/>
      </c>
      <c r="AR36" s="74" t="str">
        <f>IF(SUM('Control Sample Data'!V$3:V$98)&gt;10,IF(AND(ISNUMBER('Control Sample Data'!V36),'Control Sample Data'!V36&lt;35,'Control Sample Data'!V36&gt;0),'Control Sample Data'!V36-'Choose Housekeeping Genes'!AT$25,35-'Choose Housekeeping Genes'!AT$25),"")</f>
        <v/>
      </c>
      <c r="AS36" s="29" t="str">
        <f>'Control Sample Data'!A36</f>
        <v>UHRF1</v>
      </c>
      <c r="AT36" s="28" t="s">
        <v>35</v>
      </c>
      <c r="AU36" s="74" t="str">
        <f ca="1">IF(ISNUMBER(C36-'Choose Housekeeping Genes'!D$15),C36-'Choose Housekeeping Genes'!D$15,"")</f>
        <v/>
      </c>
      <c r="AV36" s="74" t="str">
        <f ca="1">IF(ISNUMBER(D36-'Choose Housekeeping Genes'!E$15),D36-'Choose Housekeeping Genes'!E$15,"")</f>
        <v/>
      </c>
      <c r="AW36" s="74" t="str">
        <f ca="1">IF(ISNUMBER(E36-'Choose Housekeeping Genes'!F$15),E36-'Choose Housekeeping Genes'!F$15,"")</f>
        <v/>
      </c>
      <c r="AX36" s="74" t="str">
        <f ca="1">IF(ISNUMBER(F36-'Choose Housekeeping Genes'!G$15),F36-'Choose Housekeeping Genes'!G$15,"")</f>
        <v/>
      </c>
      <c r="AY36" s="74" t="str">
        <f ca="1">IF(ISNUMBER(G36-'Choose Housekeeping Genes'!H$15),G36-'Choose Housekeeping Genes'!H$15,"")</f>
        <v/>
      </c>
      <c r="AZ36" s="74" t="str">
        <f ca="1">IF(ISNUMBER(H36-'Choose Housekeeping Genes'!I$15),H36-'Choose Housekeeping Genes'!I$15,"")</f>
        <v/>
      </c>
      <c r="BA36" s="74" t="str">
        <f ca="1">IF(ISNUMBER(I36-'Choose Housekeeping Genes'!J$15),I36-'Choose Housekeeping Genes'!J$15,"")</f>
        <v/>
      </c>
      <c r="BB36" s="74" t="str">
        <f ca="1">IF(ISNUMBER(J36-'Choose Housekeeping Genes'!K$15),J36-'Choose Housekeeping Genes'!K$15,"")</f>
        <v/>
      </c>
      <c r="BC36" s="74" t="str">
        <f ca="1">IF(ISNUMBER(K36-'Choose Housekeeping Genes'!L$15),K36-'Choose Housekeeping Genes'!L$15,"")</f>
        <v/>
      </c>
      <c r="BD36" s="74" t="str">
        <f ca="1">IF(ISNUMBER(L36-'Choose Housekeeping Genes'!M$15),L36-'Choose Housekeeping Genes'!M$15,"")</f>
        <v/>
      </c>
      <c r="BE36" s="74" t="str">
        <f ca="1">IF(ISNUMBER(M36-'Choose Housekeeping Genes'!N$15),M36-'Choose Housekeeping Genes'!N$15,"")</f>
        <v/>
      </c>
      <c r="BF36" s="74" t="str">
        <f ca="1">IF(ISNUMBER(N36-'Choose Housekeeping Genes'!O$15),N36-'Choose Housekeeping Genes'!O$15,"")</f>
        <v/>
      </c>
      <c r="BG36" s="74" t="str">
        <f ca="1">IF(ISNUMBER(O36-'Choose Housekeeping Genes'!P$15),O36-'Choose Housekeeping Genes'!P$15,"")</f>
        <v/>
      </c>
      <c r="BH36" s="74" t="str">
        <f ca="1">IF(ISNUMBER(P36-'Choose Housekeeping Genes'!Q$15),P36-'Choose Housekeeping Genes'!Q$15,"")</f>
        <v/>
      </c>
      <c r="BI36" s="74" t="str">
        <f ca="1">IF(ISNUMBER(Q36-'Choose Housekeeping Genes'!R$15),Q36-'Choose Housekeeping Genes'!R$15,"")</f>
        <v/>
      </c>
      <c r="BJ36" s="74" t="str">
        <f ca="1">IF(ISNUMBER(R36-'Choose Housekeeping Genes'!S$15),R36-'Choose Housekeeping Genes'!S$15,"")</f>
        <v/>
      </c>
      <c r="BK36" s="74" t="str">
        <f ca="1">IF(ISNUMBER(S36-'Choose Housekeeping Genes'!T$15),S36-'Choose Housekeeping Genes'!T$15,"")</f>
        <v/>
      </c>
      <c r="BL36" s="74" t="str">
        <f ca="1">IF(ISNUMBER(T36-'Choose Housekeeping Genes'!U$15),T36-'Choose Housekeeping Genes'!U$15,"")</f>
        <v/>
      </c>
      <c r="BM36" s="74" t="str">
        <f ca="1">IF(ISNUMBER(U36-'Choose Housekeeping Genes'!V$15),U36-'Choose Housekeeping Genes'!V$15,"")</f>
        <v/>
      </c>
      <c r="BN36" s="74" t="str">
        <f ca="1">IF(ISNUMBER(V36-'Choose Housekeeping Genes'!W$15),V36-'Choose Housekeeping Genes'!W$15,"")</f>
        <v/>
      </c>
      <c r="BO36" s="141" t="str">
        <f t="shared" si="5"/>
        <v>UHRF1</v>
      </c>
      <c r="BP36" s="139" t="s">
        <v>35</v>
      </c>
      <c r="BQ36" s="74" t="str">
        <f ca="1">IF(ISNUMBER(Y36-'Choose Housekeeping Genes'!AA$15),Y36-'Choose Housekeeping Genes'!AA$15,"")</f>
        <v/>
      </c>
      <c r="BR36" s="74" t="str">
        <f ca="1">IF(ISNUMBER(Z36-'Choose Housekeeping Genes'!AB$15),Z36-'Choose Housekeeping Genes'!AB$15,"")</f>
        <v/>
      </c>
      <c r="BS36" s="74" t="str">
        <f ca="1">IF(ISNUMBER(AA36-'Choose Housekeeping Genes'!AC$15),AA36-'Choose Housekeeping Genes'!AC$15,"")</f>
        <v/>
      </c>
      <c r="BT36" s="74" t="str">
        <f ca="1">IF(ISNUMBER(AB36-'Choose Housekeeping Genes'!AD$15),AB36-'Choose Housekeeping Genes'!AD$15,"")</f>
        <v/>
      </c>
      <c r="BU36" s="74" t="str">
        <f ca="1">IF(ISNUMBER(AC36-'Choose Housekeeping Genes'!AE$15),AC36-'Choose Housekeeping Genes'!AE$15,"")</f>
        <v/>
      </c>
      <c r="BV36" s="74" t="str">
        <f ca="1">IF(ISNUMBER(AD36-'Choose Housekeeping Genes'!AF$15),AD36-'Choose Housekeeping Genes'!AF$15,"")</f>
        <v/>
      </c>
      <c r="BW36" s="74" t="str">
        <f ca="1">IF(ISNUMBER(AE36-'Choose Housekeeping Genes'!AG$15),AE36-'Choose Housekeeping Genes'!AG$15,"")</f>
        <v/>
      </c>
      <c r="BX36" s="74" t="str">
        <f ca="1">IF(ISNUMBER(AF36-'Choose Housekeeping Genes'!AH$15),AF36-'Choose Housekeeping Genes'!AH$15,"")</f>
        <v/>
      </c>
      <c r="BY36" s="74" t="str">
        <f ca="1">IF(ISNUMBER(AG36-'Choose Housekeeping Genes'!AI$15),AG36-'Choose Housekeeping Genes'!AI$15,"")</f>
        <v/>
      </c>
      <c r="BZ36" s="74" t="str">
        <f ca="1">IF(ISNUMBER(AH36-'Choose Housekeeping Genes'!AJ$15),AH36-'Choose Housekeeping Genes'!AJ$15,"")</f>
        <v/>
      </c>
      <c r="CA36" s="74" t="str">
        <f ca="1">IF(ISNUMBER(AI36-'Choose Housekeeping Genes'!AK$15),AI36-'Choose Housekeeping Genes'!AK$15,"")</f>
        <v/>
      </c>
      <c r="CB36" s="74" t="str">
        <f ca="1">IF(ISNUMBER(AJ36-'Choose Housekeeping Genes'!AL$15),AJ36-'Choose Housekeeping Genes'!AL$15,"")</f>
        <v/>
      </c>
      <c r="CC36" s="74" t="str">
        <f ca="1">IF(ISNUMBER(AK36-'Choose Housekeeping Genes'!AM$15),AK36-'Choose Housekeeping Genes'!AM$15,"")</f>
        <v/>
      </c>
      <c r="CD36" s="74" t="str">
        <f ca="1">IF(ISNUMBER(AL36-'Choose Housekeeping Genes'!AN$15),AL36-'Choose Housekeeping Genes'!AN$15,"")</f>
        <v/>
      </c>
      <c r="CE36" s="74" t="str">
        <f ca="1">IF(ISNUMBER(AM36-'Choose Housekeeping Genes'!AO$15),AM36-'Choose Housekeeping Genes'!AO$15,"")</f>
        <v/>
      </c>
      <c r="CF36" s="74" t="str">
        <f ca="1">IF(ISNUMBER(AN36-'Choose Housekeeping Genes'!AP$15),AN36-'Choose Housekeeping Genes'!AP$15,"")</f>
        <v/>
      </c>
      <c r="CG36" s="74" t="str">
        <f ca="1">IF(ISNUMBER(AO36-'Choose Housekeeping Genes'!AQ$15),AO36-'Choose Housekeeping Genes'!AQ$15,"")</f>
        <v/>
      </c>
      <c r="CH36" s="74" t="str">
        <f ca="1">IF(ISNUMBER(AP36-'Choose Housekeeping Genes'!AR$15),AP36-'Choose Housekeeping Genes'!AR$15,"")</f>
        <v/>
      </c>
      <c r="CI36" s="74" t="str">
        <f ca="1">IF(ISNUMBER(AQ36-'Choose Housekeeping Genes'!AS$15),AQ36-'Choose Housekeeping Genes'!AS$15,"")</f>
        <v/>
      </c>
      <c r="CJ36" s="74" t="str">
        <f ca="1">IF(ISNUMBER(AR36-'Choose Housekeeping Genes'!AT$15),AR36-'Choose Housekeeping Genes'!AT$15,"")</f>
        <v/>
      </c>
      <c r="CK36" s="22" t="e">
        <f t="shared" ca="1" si="6"/>
        <v>#DIV/0!</v>
      </c>
      <c r="CL36" s="111" t="e">
        <f t="shared" ca="1" si="7"/>
        <v>#DIV/0!</v>
      </c>
    </row>
    <row r="37" spans="1:90" ht="12.75" customHeight="1" x14ac:dyDescent="0.2">
      <c r="A37" s="27" t="str">
        <f>'Test Sample Data'!A37</f>
        <v>DNMT1 </v>
      </c>
      <c r="B37" s="28" t="s">
        <v>36</v>
      </c>
      <c r="C37" s="74" t="str">
        <f>IF(SUM('Test Sample Data'!C$3:C$98)&gt;10,IF(AND(ISNUMBER('Test Sample Data'!C37),'Test Sample Data'!C37&lt;35,'Test Sample Data'!C37&gt;0),'Test Sample Data'!C37-'Choose Housekeeping Genes'!D$25,35-'Choose Housekeeping Genes'!D$25),"")</f>
        <v/>
      </c>
      <c r="D37" s="74" t="str">
        <f>IF(SUM('Test Sample Data'!D$3:D$98)&gt;10,IF(AND(ISNUMBER('Test Sample Data'!D37),'Test Sample Data'!D37&lt;35,'Test Sample Data'!D37&gt;0),'Test Sample Data'!D37-'Choose Housekeeping Genes'!E$25,35-'Choose Housekeeping Genes'!E$25),"")</f>
        <v/>
      </c>
      <c r="E37" s="74" t="str">
        <f>IF(SUM('Test Sample Data'!E$3:E$98)&gt;10,IF(AND(ISNUMBER('Test Sample Data'!E37),'Test Sample Data'!E37&lt;35,'Test Sample Data'!E37&gt;0),'Test Sample Data'!E37-'Choose Housekeeping Genes'!F$25,35-'Choose Housekeeping Genes'!F$25),"")</f>
        <v/>
      </c>
      <c r="F37" s="74" t="str">
        <f>IF(SUM('Test Sample Data'!F$3:F$98)&gt;10,IF(AND(ISNUMBER('Test Sample Data'!F37),'Test Sample Data'!F37&lt;35,'Test Sample Data'!F37&gt;0),'Test Sample Data'!F37-'Choose Housekeeping Genes'!G$25,35-'Choose Housekeeping Genes'!G$25),"")</f>
        <v/>
      </c>
      <c r="G37" s="74" t="str">
        <f>IF(SUM('Test Sample Data'!G$3:G$98)&gt;10,IF(AND(ISNUMBER('Test Sample Data'!G37),'Test Sample Data'!G37&lt;35,'Test Sample Data'!G37&gt;0),'Test Sample Data'!G37-'Choose Housekeeping Genes'!H$25,35-'Choose Housekeeping Genes'!H$25),"")</f>
        <v/>
      </c>
      <c r="H37" s="74" t="str">
        <f>IF(SUM('Test Sample Data'!H$3:H$98)&gt;10,IF(AND(ISNUMBER('Test Sample Data'!H37),'Test Sample Data'!H37&lt;35,'Test Sample Data'!H37&gt;0),'Test Sample Data'!H37-'Choose Housekeeping Genes'!I$25,35-'Choose Housekeeping Genes'!I$25),"")</f>
        <v/>
      </c>
      <c r="I37" s="74" t="str">
        <f>IF(SUM('Test Sample Data'!I$3:I$98)&gt;10,IF(AND(ISNUMBER('Test Sample Data'!I37),'Test Sample Data'!I37&lt;35,'Test Sample Data'!I37&gt;0),'Test Sample Data'!I37-'Choose Housekeeping Genes'!J$25,35-'Choose Housekeeping Genes'!J$25),"")</f>
        <v/>
      </c>
      <c r="J37" s="74" t="str">
        <f>IF(SUM('Test Sample Data'!J$3:J$98)&gt;10,IF(AND(ISNUMBER('Test Sample Data'!J37),'Test Sample Data'!J37&lt;35,'Test Sample Data'!J37&gt;0),'Test Sample Data'!J37-'Choose Housekeeping Genes'!K$25,35-'Choose Housekeeping Genes'!K$25),"")</f>
        <v/>
      </c>
      <c r="K37" s="74" t="str">
        <f>IF(SUM('Test Sample Data'!K$3:K$98)&gt;10,IF(AND(ISNUMBER('Test Sample Data'!K37),'Test Sample Data'!K37&lt;35,'Test Sample Data'!K37&gt;0),'Test Sample Data'!K37-'Choose Housekeeping Genes'!L$25,35-'Choose Housekeeping Genes'!L$25),"")</f>
        <v/>
      </c>
      <c r="L37" s="74" t="str">
        <f>IF(SUM('Test Sample Data'!L$3:L$98)&gt;10,IF(AND(ISNUMBER('Test Sample Data'!L37),'Test Sample Data'!L37&lt;35,'Test Sample Data'!L37&gt;0),'Test Sample Data'!L37-'Choose Housekeeping Genes'!M$25,35-'Choose Housekeeping Genes'!M$25),"")</f>
        <v/>
      </c>
      <c r="M37" s="74" t="str">
        <f>IF(SUM('Test Sample Data'!M$3:M$98)&gt;10,IF(AND(ISNUMBER('Test Sample Data'!M37),'Test Sample Data'!M37&lt;35,'Test Sample Data'!M37&gt;0),'Test Sample Data'!M37-'Choose Housekeeping Genes'!N$25,35-'Choose Housekeeping Genes'!N$25),"")</f>
        <v/>
      </c>
      <c r="N37" s="74" t="str">
        <f>IF(SUM('Test Sample Data'!N$3:N$98)&gt;10,IF(AND(ISNUMBER('Test Sample Data'!N37),'Test Sample Data'!N37&lt;35,'Test Sample Data'!N37&gt;0),'Test Sample Data'!N37-'Choose Housekeeping Genes'!O$25,35-'Choose Housekeeping Genes'!O$25),"")</f>
        <v/>
      </c>
      <c r="O37" s="74" t="str">
        <f>IF(SUM('Test Sample Data'!O$3:O$98)&gt;10,IF(AND(ISNUMBER('Test Sample Data'!O37),'Test Sample Data'!O37&lt;35,'Test Sample Data'!O37&gt;0),'Test Sample Data'!O37-'Choose Housekeeping Genes'!P$25,35-'Choose Housekeeping Genes'!P$25),"")</f>
        <v/>
      </c>
      <c r="P37" s="74" t="str">
        <f>IF(SUM('Test Sample Data'!P$3:P$98)&gt;10,IF(AND(ISNUMBER('Test Sample Data'!P37),'Test Sample Data'!P37&lt;35,'Test Sample Data'!P37&gt;0),'Test Sample Data'!P37-'Choose Housekeeping Genes'!Q$25,35-'Choose Housekeeping Genes'!Q$25),"")</f>
        <v/>
      </c>
      <c r="Q37" s="74" t="str">
        <f>IF(SUM('Test Sample Data'!Q$3:Q$98)&gt;10,IF(AND(ISNUMBER('Test Sample Data'!Q37),'Test Sample Data'!Q37&lt;35,'Test Sample Data'!Q37&gt;0),'Test Sample Data'!Q37-'Choose Housekeeping Genes'!R$25,35-'Choose Housekeeping Genes'!R$25),"")</f>
        <v/>
      </c>
      <c r="R37" s="74" t="str">
        <f>IF(SUM('Test Sample Data'!R$3:R$98)&gt;10,IF(AND(ISNUMBER('Test Sample Data'!R37),'Test Sample Data'!R37&lt;35,'Test Sample Data'!R37&gt;0),'Test Sample Data'!R37-'Choose Housekeeping Genes'!S$25,35-'Choose Housekeeping Genes'!S$25),"")</f>
        <v/>
      </c>
      <c r="S37" s="74" t="str">
        <f>IF(SUM('Test Sample Data'!S$3:S$98)&gt;10,IF(AND(ISNUMBER('Test Sample Data'!S37),'Test Sample Data'!S37&lt;35,'Test Sample Data'!S37&gt;0),'Test Sample Data'!S37-'Choose Housekeeping Genes'!T$25,35-'Choose Housekeeping Genes'!T$25),"")</f>
        <v/>
      </c>
      <c r="T37" s="74" t="str">
        <f>IF(SUM('Test Sample Data'!T$3:T$98)&gt;10,IF(AND(ISNUMBER('Test Sample Data'!T37),'Test Sample Data'!T37&lt;35,'Test Sample Data'!T37&gt;0),'Test Sample Data'!T37-'Choose Housekeeping Genes'!U$25,35-'Choose Housekeeping Genes'!U$25),"")</f>
        <v/>
      </c>
      <c r="U37" s="74" t="str">
        <f>IF(SUM('Test Sample Data'!U$3:U$98)&gt;10,IF(AND(ISNUMBER('Test Sample Data'!U37),'Test Sample Data'!U37&lt;35,'Test Sample Data'!U37&gt;0),'Test Sample Data'!U37-'Choose Housekeeping Genes'!V$25,35-'Choose Housekeeping Genes'!V$25),"")</f>
        <v/>
      </c>
      <c r="V37" s="74" t="str">
        <f>IF(SUM('Test Sample Data'!V$3:V$98)&gt;10,IF(AND(ISNUMBER('Test Sample Data'!V37),'Test Sample Data'!V37&lt;35,'Test Sample Data'!V37&gt;0),'Test Sample Data'!V37-'Choose Housekeeping Genes'!W$25,35-'Choose Housekeeping Genes'!W$25),"")</f>
        <v/>
      </c>
      <c r="W37" s="138" t="str">
        <f>'Control Sample Data'!A37</f>
        <v>DNMT1 </v>
      </c>
      <c r="X37" s="139" t="s">
        <v>36</v>
      </c>
      <c r="Y37" s="74" t="str">
        <f>IF(SUM('Control Sample Data'!C$3:C$98)&gt;10,IF(AND(ISNUMBER('Control Sample Data'!C37),'Control Sample Data'!C37&lt;35,'Control Sample Data'!C37&gt;0),'Control Sample Data'!C37-'Choose Housekeeping Genes'!AA$25,35-'Choose Housekeeping Genes'!AA$25),"")</f>
        <v/>
      </c>
      <c r="Z37" s="74" t="str">
        <f>IF(SUM('Control Sample Data'!D$3:D$98)&gt;10,IF(AND(ISNUMBER('Control Sample Data'!D37),'Control Sample Data'!D37&lt;35,'Control Sample Data'!D37&gt;0),'Control Sample Data'!D37-'Choose Housekeeping Genes'!AB$25,35-'Choose Housekeeping Genes'!AB$25),"")</f>
        <v/>
      </c>
      <c r="AA37" s="74" t="str">
        <f>IF(SUM('Control Sample Data'!E$3:E$98)&gt;10,IF(AND(ISNUMBER('Control Sample Data'!E37),'Control Sample Data'!E37&lt;35,'Control Sample Data'!E37&gt;0),'Control Sample Data'!E37-'Choose Housekeeping Genes'!AC$25,35-'Choose Housekeeping Genes'!AC$25),"")</f>
        <v/>
      </c>
      <c r="AB37" s="74" t="str">
        <f>IF(SUM('Control Sample Data'!F$3:F$98)&gt;10,IF(AND(ISNUMBER('Control Sample Data'!F37),'Control Sample Data'!F37&lt;35,'Control Sample Data'!F37&gt;0),'Control Sample Data'!F37-'Choose Housekeeping Genes'!AD$25,35-'Choose Housekeeping Genes'!AD$25),"")</f>
        <v/>
      </c>
      <c r="AC37" s="74" t="str">
        <f>IF(SUM('Control Sample Data'!G$3:G$98)&gt;10,IF(AND(ISNUMBER('Control Sample Data'!G37),'Control Sample Data'!G37&lt;35,'Control Sample Data'!G37&gt;0),'Control Sample Data'!G37-'Choose Housekeeping Genes'!AE$25,35-'Choose Housekeeping Genes'!AE$25),"")</f>
        <v/>
      </c>
      <c r="AD37" s="74" t="str">
        <f>IF(SUM('Control Sample Data'!H$3:H$98)&gt;10,IF(AND(ISNUMBER('Control Sample Data'!H37),'Control Sample Data'!H37&lt;35,'Control Sample Data'!H37&gt;0),'Control Sample Data'!H37-'Choose Housekeeping Genes'!AF$25,35-'Choose Housekeeping Genes'!AF$25),"")</f>
        <v/>
      </c>
      <c r="AE37" s="74" t="str">
        <f>IF(SUM('Control Sample Data'!I$3:I$98)&gt;10,IF(AND(ISNUMBER('Control Sample Data'!I37),'Control Sample Data'!I37&lt;35,'Control Sample Data'!I37&gt;0),'Control Sample Data'!I37-'Choose Housekeeping Genes'!AG$25,35-'Choose Housekeeping Genes'!AG$25),"")</f>
        <v/>
      </c>
      <c r="AF37" s="74" t="str">
        <f>IF(SUM('Control Sample Data'!J$3:J$98)&gt;10,IF(AND(ISNUMBER('Control Sample Data'!J37),'Control Sample Data'!J37&lt;35,'Control Sample Data'!J37&gt;0),'Control Sample Data'!J37-'Choose Housekeeping Genes'!AH$25,35-'Choose Housekeeping Genes'!AH$25),"")</f>
        <v/>
      </c>
      <c r="AG37" s="74" t="str">
        <f>IF(SUM('Control Sample Data'!K$3:K$98)&gt;10,IF(AND(ISNUMBER('Control Sample Data'!K37),'Control Sample Data'!K37&lt;35,'Control Sample Data'!K37&gt;0),'Control Sample Data'!K37-'Choose Housekeeping Genes'!AI$25,35-'Choose Housekeeping Genes'!AI$25),"")</f>
        <v/>
      </c>
      <c r="AH37" s="74" t="str">
        <f>IF(SUM('Control Sample Data'!L$3:L$98)&gt;10,IF(AND(ISNUMBER('Control Sample Data'!L37),'Control Sample Data'!L37&lt;35,'Control Sample Data'!L37&gt;0),'Control Sample Data'!L37-'Choose Housekeeping Genes'!AJ$25,35-'Choose Housekeeping Genes'!AJ$25),"")</f>
        <v/>
      </c>
      <c r="AI37" s="74" t="str">
        <f>IF(SUM('Control Sample Data'!M$3:M$98)&gt;10,IF(AND(ISNUMBER('Control Sample Data'!M37),'Control Sample Data'!M37&lt;35,'Control Sample Data'!M37&gt;0),'Control Sample Data'!M37-'Choose Housekeeping Genes'!AK$25,35-'Choose Housekeeping Genes'!AK$25),"")</f>
        <v/>
      </c>
      <c r="AJ37" s="74" t="str">
        <f>IF(SUM('Control Sample Data'!N$3:N$98)&gt;10,IF(AND(ISNUMBER('Control Sample Data'!N37),'Control Sample Data'!N37&lt;35,'Control Sample Data'!N37&gt;0),'Control Sample Data'!N37-'Choose Housekeeping Genes'!AL$25,35-'Choose Housekeeping Genes'!AL$25),"")</f>
        <v/>
      </c>
      <c r="AK37" s="74" t="str">
        <f>IF(SUM('Control Sample Data'!O$3:O$98)&gt;10,IF(AND(ISNUMBER('Control Sample Data'!O37),'Control Sample Data'!O37&lt;35,'Control Sample Data'!O37&gt;0),'Control Sample Data'!O37-'Choose Housekeeping Genes'!AM$25,35-'Choose Housekeeping Genes'!AM$25),"")</f>
        <v/>
      </c>
      <c r="AL37" s="74" t="str">
        <f>IF(SUM('Control Sample Data'!P$3:P$98)&gt;10,IF(AND(ISNUMBER('Control Sample Data'!P37),'Control Sample Data'!P37&lt;35,'Control Sample Data'!P37&gt;0),'Control Sample Data'!P37-'Choose Housekeeping Genes'!AN$25,35-'Choose Housekeeping Genes'!AN$25),"")</f>
        <v/>
      </c>
      <c r="AM37" s="74" t="str">
        <f>IF(SUM('Control Sample Data'!Q$3:Q$98)&gt;10,IF(AND(ISNUMBER('Control Sample Data'!Q37),'Control Sample Data'!Q37&lt;35,'Control Sample Data'!Q37&gt;0),'Control Sample Data'!Q37-'Choose Housekeeping Genes'!AO$25,35-'Choose Housekeeping Genes'!AO$25),"")</f>
        <v/>
      </c>
      <c r="AN37" s="74" t="str">
        <f>IF(SUM('Control Sample Data'!R$3:R$98)&gt;10,IF(AND(ISNUMBER('Control Sample Data'!R37),'Control Sample Data'!R37&lt;35,'Control Sample Data'!R37&gt;0),'Control Sample Data'!R37-'Choose Housekeeping Genes'!AP$25,35-'Choose Housekeeping Genes'!AP$25),"")</f>
        <v/>
      </c>
      <c r="AO37" s="74" t="str">
        <f>IF(SUM('Control Sample Data'!S$3:S$98)&gt;10,IF(AND(ISNUMBER('Control Sample Data'!S37),'Control Sample Data'!S37&lt;35,'Control Sample Data'!S37&gt;0),'Control Sample Data'!S37-'Choose Housekeeping Genes'!AQ$25,35-'Choose Housekeeping Genes'!AQ$25),"")</f>
        <v/>
      </c>
      <c r="AP37" s="74" t="str">
        <f>IF(SUM('Control Sample Data'!T$3:T$98)&gt;10,IF(AND(ISNUMBER('Control Sample Data'!T37),'Control Sample Data'!T37&lt;35,'Control Sample Data'!T37&gt;0),'Control Sample Data'!T37-'Choose Housekeeping Genes'!AR$25,35-'Choose Housekeeping Genes'!AR$25),"")</f>
        <v/>
      </c>
      <c r="AQ37" s="74" t="str">
        <f>IF(SUM('Control Sample Data'!U$3:U$98)&gt;10,IF(AND(ISNUMBER('Control Sample Data'!U37),'Control Sample Data'!U37&lt;35,'Control Sample Data'!U37&gt;0),'Control Sample Data'!U37-'Choose Housekeeping Genes'!AS$25,35-'Choose Housekeeping Genes'!AS$25),"")</f>
        <v/>
      </c>
      <c r="AR37" s="74" t="str">
        <f>IF(SUM('Control Sample Data'!V$3:V$98)&gt;10,IF(AND(ISNUMBER('Control Sample Data'!V37),'Control Sample Data'!V37&lt;35,'Control Sample Data'!V37&gt;0),'Control Sample Data'!V37-'Choose Housekeeping Genes'!AT$25,35-'Choose Housekeeping Genes'!AT$25),"")</f>
        <v/>
      </c>
      <c r="AS37" s="29" t="str">
        <f>'Control Sample Data'!A37</f>
        <v>DNMT1 </v>
      </c>
      <c r="AT37" s="28" t="s">
        <v>36</v>
      </c>
      <c r="AU37" s="74" t="str">
        <f ca="1">IF(ISNUMBER(C37-'Choose Housekeeping Genes'!D$15),C37-'Choose Housekeeping Genes'!D$15,"")</f>
        <v/>
      </c>
      <c r="AV37" s="74" t="str">
        <f ca="1">IF(ISNUMBER(D37-'Choose Housekeeping Genes'!E$15),D37-'Choose Housekeeping Genes'!E$15,"")</f>
        <v/>
      </c>
      <c r="AW37" s="74" t="str">
        <f ca="1">IF(ISNUMBER(E37-'Choose Housekeeping Genes'!F$15),E37-'Choose Housekeeping Genes'!F$15,"")</f>
        <v/>
      </c>
      <c r="AX37" s="74" t="str">
        <f ca="1">IF(ISNUMBER(F37-'Choose Housekeeping Genes'!G$15),F37-'Choose Housekeeping Genes'!G$15,"")</f>
        <v/>
      </c>
      <c r="AY37" s="74" t="str">
        <f ca="1">IF(ISNUMBER(G37-'Choose Housekeeping Genes'!H$15),G37-'Choose Housekeeping Genes'!H$15,"")</f>
        <v/>
      </c>
      <c r="AZ37" s="74" t="str">
        <f ca="1">IF(ISNUMBER(H37-'Choose Housekeeping Genes'!I$15),H37-'Choose Housekeeping Genes'!I$15,"")</f>
        <v/>
      </c>
      <c r="BA37" s="74" t="str">
        <f ca="1">IF(ISNUMBER(I37-'Choose Housekeeping Genes'!J$15),I37-'Choose Housekeeping Genes'!J$15,"")</f>
        <v/>
      </c>
      <c r="BB37" s="74" t="str">
        <f ca="1">IF(ISNUMBER(J37-'Choose Housekeeping Genes'!K$15),J37-'Choose Housekeeping Genes'!K$15,"")</f>
        <v/>
      </c>
      <c r="BC37" s="74" t="str">
        <f ca="1">IF(ISNUMBER(K37-'Choose Housekeeping Genes'!L$15),K37-'Choose Housekeeping Genes'!L$15,"")</f>
        <v/>
      </c>
      <c r="BD37" s="74" t="str">
        <f ca="1">IF(ISNUMBER(L37-'Choose Housekeeping Genes'!M$15),L37-'Choose Housekeeping Genes'!M$15,"")</f>
        <v/>
      </c>
      <c r="BE37" s="74" t="str">
        <f ca="1">IF(ISNUMBER(M37-'Choose Housekeeping Genes'!N$15),M37-'Choose Housekeeping Genes'!N$15,"")</f>
        <v/>
      </c>
      <c r="BF37" s="74" t="str">
        <f ca="1">IF(ISNUMBER(N37-'Choose Housekeeping Genes'!O$15),N37-'Choose Housekeeping Genes'!O$15,"")</f>
        <v/>
      </c>
      <c r="BG37" s="74" t="str">
        <f ca="1">IF(ISNUMBER(O37-'Choose Housekeeping Genes'!P$15),O37-'Choose Housekeeping Genes'!P$15,"")</f>
        <v/>
      </c>
      <c r="BH37" s="74" t="str">
        <f ca="1">IF(ISNUMBER(P37-'Choose Housekeeping Genes'!Q$15),P37-'Choose Housekeeping Genes'!Q$15,"")</f>
        <v/>
      </c>
      <c r="BI37" s="74" t="str">
        <f ca="1">IF(ISNUMBER(Q37-'Choose Housekeeping Genes'!R$15),Q37-'Choose Housekeeping Genes'!R$15,"")</f>
        <v/>
      </c>
      <c r="BJ37" s="74" t="str">
        <f ca="1">IF(ISNUMBER(R37-'Choose Housekeeping Genes'!S$15),R37-'Choose Housekeeping Genes'!S$15,"")</f>
        <v/>
      </c>
      <c r="BK37" s="74" t="str">
        <f ca="1">IF(ISNUMBER(S37-'Choose Housekeeping Genes'!T$15),S37-'Choose Housekeeping Genes'!T$15,"")</f>
        <v/>
      </c>
      <c r="BL37" s="74" t="str">
        <f ca="1">IF(ISNUMBER(T37-'Choose Housekeeping Genes'!U$15),T37-'Choose Housekeeping Genes'!U$15,"")</f>
        <v/>
      </c>
      <c r="BM37" s="74" t="str">
        <f ca="1">IF(ISNUMBER(U37-'Choose Housekeeping Genes'!V$15),U37-'Choose Housekeeping Genes'!V$15,"")</f>
        <v/>
      </c>
      <c r="BN37" s="74" t="str">
        <f ca="1">IF(ISNUMBER(V37-'Choose Housekeeping Genes'!W$15),V37-'Choose Housekeeping Genes'!W$15,"")</f>
        <v/>
      </c>
      <c r="BO37" s="141" t="str">
        <f t="shared" si="5"/>
        <v>DNMT1 </v>
      </c>
      <c r="BP37" s="139" t="s">
        <v>36</v>
      </c>
      <c r="BQ37" s="74" t="str">
        <f ca="1">IF(ISNUMBER(Y37-'Choose Housekeeping Genes'!AA$15),Y37-'Choose Housekeeping Genes'!AA$15,"")</f>
        <v/>
      </c>
      <c r="BR37" s="74" t="str">
        <f ca="1">IF(ISNUMBER(Z37-'Choose Housekeeping Genes'!AB$15),Z37-'Choose Housekeeping Genes'!AB$15,"")</f>
        <v/>
      </c>
      <c r="BS37" s="74" t="str">
        <f ca="1">IF(ISNUMBER(AA37-'Choose Housekeeping Genes'!AC$15),AA37-'Choose Housekeeping Genes'!AC$15,"")</f>
        <v/>
      </c>
      <c r="BT37" s="74" t="str">
        <f ca="1">IF(ISNUMBER(AB37-'Choose Housekeeping Genes'!AD$15),AB37-'Choose Housekeeping Genes'!AD$15,"")</f>
        <v/>
      </c>
      <c r="BU37" s="74" t="str">
        <f ca="1">IF(ISNUMBER(AC37-'Choose Housekeeping Genes'!AE$15),AC37-'Choose Housekeeping Genes'!AE$15,"")</f>
        <v/>
      </c>
      <c r="BV37" s="74" t="str">
        <f ca="1">IF(ISNUMBER(AD37-'Choose Housekeeping Genes'!AF$15),AD37-'Choose Housekeeping Genes'!AF$15,"")</f>
        <v/>
      </c>
      <c r="BW37" s="74" t="str">
        <f ca="1">IF(ISNUMBER(AE37-'Choose Housekeeping Genes'!AG$15),AE37-'Choose Housekeeping Genes'!AG$15,"")</f>
        <v/>
      </c>
      <c r="BX37" s="74" t="str">
        <f ca="1">IF(ISNUMBER(AF37-'Choose Housekeeping Genes'!AH$15),AF37-'Choose Housekeeping Genes'!AH$15,"")</f>
        <v/>
      </c>
      <c r="BY37" s="74" t="str">
        <f ca="1">IF(ISNUMBER(AG37-'Choose Housekeeping Genes'!AI$15),AG37-'Choose Housekeeping Genes'!AI$15,"")</f>
        <v/>
      </c>
      <c r="BZ37" s="74" t="str">
        <f ca="1">IF(ISNUMBER(AH37-'Choose Housekeeping Genes'!AJ$15),AH37-'Choose Housekeeping Genes'!AJ$15,"")</f>
        <v/>
      </c>
      <c r="CA37" s="74" t="str">
        <f ca="1">IF(ISNUMBER(AI37-'Choose Housekeeping Genes'!AK$15),AI37-'Choose Housekeeping Genes'!AK$15,"")</f>
        <v/>
      </c>
      <c r="CB37" s="74" t="str">
        <f ca="1">IF(ISNUMBER(AJ37-'Choose Housekeeping Genes'!AL$15),AJ37-'Choose Housekeeping Genes'!AL$15,"")</f>
        <v/>
      </c>
      <c r="CC37" s="74" t="str">
        <f ca="1">IF(ISNUMBER(AK37-'Choose Housekeeping Genes'!AM$15),AK37-'Choose Housekeeping Genes'!AM$15,"")</f>
        <v/>
      </c>
      <c r="CD37" s="74" t="str">
        <f ca="1">IF(ISNUMBER(AL37-'Choose Housekeeping Genes'!AN$15),AL37-'Choose Housekeeping Genes'!AN$15,"")</f>
        <v/>
      </c>
      <c r="CE37" s="74" t="str">
        <f ca="1">IF(ISNUMBER(AM37-'Choose Housekeeping Genes'!AO$15),AM37-'Choose Housekeeping Genes'!AO$15,"")</f>
        <v/>
      </c>
      <c r="CF37" s="74" t="str">
        <f ca="1">IF(ISNUMBER(AN37-'Choose Housekeeping Genes'!AP$15),AN37-'Choose Housekeeping Genes'!AP$15,"")</f>
        <v/>
      </c>
      <c r="CG37" s="74" t="str">
        <f ca="1">IF(ISNUMBER(AO37-'Choose Housekeeping Genes'!AQ$15),AO37-'Choose Housekeeping Genes'!AQ$15,"")</f>
        <v/>
      </c>
      <c r="CH37" s="74" t="str">
        <f ca="1">IF(ISNUMBER(AP37-'Choose Housekeeping Genes'!AR$15),AP37-'Choose Housekeeping Genes'!AR$15,"")</f>
        <v/>
      </c>
      <c r="CI37" s="74" t="str">
        <f ca="1">IF(ISNUMBER(AQ37-'Choose Housekeeping Genes'!AS$15),AQ37-'Choose Housekeeping Genes'!AS$15,"")</f>
        <v/>
      </c>
      <c r="CJ37" s="74" t="str">
        <f ca="1">IF(ISNUMBER(AR37-'Choose Housekeeping Genes'!AT$15),AR37-'Choose Housekeeping Genes'!AT$15,"")</f>
        <v/>
      </c>
      <c r="CK37" s="22" t="e">
        <f t="shared" ca="1" si="6"/>
        <v>#DIV/0!</v>
      </c>
      <c r="CL37" s="111" t="e">
        <f t="shared" ca="1" si="7"/>
        <v>#DIV/0!</v>
      </c>
    </row>
    <row r="38" spans="1:90" ht="12.75" customHeight="1" x14ac:dyDescent="0.2">
      <c r="A38" s="27" t="str">
        <f>'Test Sample Data'!A38</f>
        <v>DNMT3A</v>
      </c>
      <c r="B38" s="28" t="s">
        <v>37</v>
      </c>
      <c r="C38" s="74" t="str">
        <f>IF(SUM('Test Sample Data'!C$3:C$98)&gt;10,IF(AND(ISNUMBER('Test Sample Data'!C38),'Test Sample Data'!C38&lt;35,'Test Sample Data'!C38&gt;0),'Test Sample Data'!C38-'Choose Housekeeping Genes'!D$25,35-'Choose Housekeeping Genes'!D$25),"")</f>
        <v/>
      </c>
      <c r="D38" s="74" t="str">
        <f>IF(SUM('Test Sample Data'!D$3:D$98)&gt;10,IF(AND(ISNUMBER('Test Sample Data'!D38),'Test Sample Data'!D38&lt;35,'Test Sample Data'!D38&gt;0),'Test Sample Data'!D38-'Choose Housekeeping Genes'!E$25,35-'Choose Housekeeping Genes'!E$25),"")</f>
        <v/>
      </c>
      <c r="E38" s="74" t="str">
        <f>IF(SUM('Test Sample Data'!E$3:E$98)&gt;10,IF(AND(ISNUMBER('Test Sample Data'!E38),'Test Sample Data'!E38&lt;35,'Test Sample Data'!E38&gt;0),'Test Sample Data'!E38-'Choose Housekeeping Genes'!F$25,35-'Choose Housekeeping Genes'!F$25),"")</f>
        <v/>
      </c>
      <c r="F38" s="74" t="str">
        <f>IF(SUM('Test Sample Data'!F$3:F$98)&gt;10,IF(AND(ISNUMBER('Test Sample Data'!F38),'Test Sample Data'!F38&lt;35,'Test Sample Data'!F38&gt;0),'Test Sample Data'!F38-'Choose Housekeeping Genes'!G$25,35-'Choose Housekeeping Genes'!G$25),"")</f>
        <v/>
      </c>
      <c r="G38" s="74" t="str">
        <f>IF(SUM('Test Sample Data'!G$3:G$98)&gt;10,IF(AND(ISNUMBER('Test Sample Data'!G38),'Test Sample Data'!G38&lt;35,'Test Sample Data'!G38&gt;0),'Test Sample Data'!G38-'Choose Housekeeping Genes'!H$25,35-'Choose Housekeeping Genes'!H$25),"")</f>
        <v/>
      </c>
      <c r="H38" s="74" t="str">
        <f>IF(SUM('Test Sample Data'!H$3:H$98)&gt;10,IF(AND(ISNUMBER('Test Sample Data'!H38),'Test Sample Data'!H38&lt;35,'Test Sample Data'!H38&gt;0),'Test Sample Data'!H38-'Choose Housekeeping Genes'!I$25,35-'Choose Housekeeping Genes'!I$25),"")</f>
        <v/>
      </c>
      <c r="I38" s="74" t="str">
        <f>IF(SUM('Test Sample Data'!I$3:I$98)&gt;10,IF(AND(ISNUMBER('Test Sample Data'!I38),'Test Sample Data'!I38&lt;35,'Test Sample Data'!I38&gt;0),'Test Sample Data'!I38-'Choose Housekeeping Genes'!J$25,35-'Choose Housekeeping Genes'!J$25),"")</f>
        <v/>
      </c>
      <c r="J38" s="74" t="str">
        <f>IF(SUM('Test Sample Data'!J$3:J$98)&gt;10,IF(AND(ISNUMBER('Test Sample Data'!J38),'Test Sample Data'!J38&lt;35,'Test Sample Data'!J38&gt;0),'Test Sample Data'!J38-'Choose Housekeeping Genes'!K$25,35-'Choose Housekeeping Genes'!K$25),"")</f>
        <v/>
      </c>
      <c r="K38" s="74" t="str">
        <f>IF(SUM('Test Sample Data'!K$3:K$98)&gt;10,IF(AND(ISNUMBER('Test Sample Data'!K38),'Test Sample Data'!K38&lt;35,'Test Sample Data'!K38&gt;0),'Test Sample Data'!K38-'Choose Housekeeping Genes'!L$25,35-'Choose Housekeeping Genes'!L$25),"")</f>
        <v/>
      </c>
      <c r="L38" s="74" t="str">
        <f>IF(SUM('Test Sample Data'!L$3:L$98)&gt;10,IF(AND(ISNUMBER('Test Sample Data'!L38),'Test Sample Data'!L38&lt;35,'Test Sample Data'!L38&gt;0),'Test Sample Data'!L38-'Choose Housekeeping Genes'!M$25,35-'Choose Housekeeping Genes'!M$25),"")</f>
        <v/>
      </c>
      <c r="M38" s="74" t="str">
        <f>IF(SUM('Test Sample Data'!M$3:M$98)&gt;10,IF(AND(ISNUMBER('Test Sample Data'!M38),'Test Sample Data'!M38&lt;35,'Test Sample Data'!M38&gt;0),'Test Sample Data'!M38-'Choose Housekeeping Genes'!N$25,35-'Choose Housekeeping Genes'!N$25),"")</f>
        <v/>
      </c>
      <c r="N38" s="74" t="str">
        <f>IF(SUM('Test Sample Data'!N$3:N$98)&gt;10,IF(AND(ISNUMBER('Test Sample Data'!N38),'Test Sample Data'!N38&lt;35,'Test Sample Data'!N38&gt;0),'Test Sample Data'!N38-'Choose Housekeeping Genes'!O$25,35-'Choose Housekeeping Genes'!O$25),"")</f>
        <v/>
      </c>
      <c r="O38" s="74" t="str">
        <f>IF(SUM('Test Sample Data'!O$3:O$98)&gt;10,IF(AND(ISNUMBER('Test Sample Data'!O38),'Test Sample Data'!O38&lt;35,'Test Sample Data'!O38&gt;0),'Test Sample Data'!O38-'Choose Housekeeping Genes'!P$25,35-'Choose Housekeeping Genes'!P$25),"")</f>
        <v/>
      </c>
      <c r="P38" s="74" t="str">
        <f>IF(SUM('Test Sample Data'!P$3:P$98)&gt;10,IF(AND(ISNUMBER('Test Sample Data'!P38),'Test Sample Data'!P38&lt;35,'Test Sample Data'!P38&gt;0),'Test Sample Data'!P38-'Choose Housekeeping Genes'!Q$25,35-'Choose Housekeeping Genes'!Q$25),"")</f>
        <v/>
      </c>
      <c r="Q38" s="74" t="str">
        <f>IF(SUM('Test Sample Data'!Q$3:Q$98)&gt;10,IF(AND(ISNUMBER('Test Sample Data'!Q38),'Test Sample Data'!Q38&lt;35,'Test Sample Data'!Q38&gt;0),'Test Sample Data'!Q38-'Choose Housekeeping Genes'!R$25,35-'Choose Housekeeping Genes'!R$25),"")</f>
        <v/>
      </c>
      <c r="R38" s="74" t="str">
        <f>IF(SUM('Test Sample Data'!R$3:R$98)&gt;10,IF(AND(ISNUMBER('Test Sample Data'!R38),'Test Sample Data'!R38&lt;35,'Test Sample Data'!R38&gt;0),'Test Sample Data'!R38-'Choose Housekeeping Genes'!S$25,35-'Choose Housekeeping Genes'!S$25),"")</f>
        <v/>
      </c>
      <c r="S38" s="74" t="str">
        <f>IF(SUM('Test Sample Data'!S$3:S$98)&gt;10,IF(AND(ISNUMBER('Test Sample Data'!S38),'Test Sample Data'!S38&lt;35,'Test Sample Data'!S38&gt;0),'Test Sample Data'!S38-'Choose Housekeeping Genes'!T$25,35-'Choose Housekeeping Genes'!T$25),"")</f>
        <v/>
      </c>
      <c r="T38" s="74" t="str">
        <f>IF(SUM('Test Sample Data'!T$3:T$98)&gt;10,IF(AND(ISNUMBER('Test Sample Data'!T38),'Test Sample Data'!T38&lt;35,'Test Sample Data'!T38&gt;0),'Test Sample Data'!T38-'Choose Housekeeping Genes'!U$25,35-'Choose Housekeeping Genes'!U$25),"")</f>
        <v/>
      </c>
      <c r="U38" s="74" t="str">
        <f>IF(SUM('Test Sample Data'!U$3:U$98)&gt;10,IF(AND(ISNUMBER('Test Sample Data'!U38),'Test Sample Data'!U38&lt;35,'Test Sample Data'!U38&gt;0),'Test Sample Data'!U38-'Choose Housekeeping Genes'!V$25,35-'Choose Housekeeping Genes'!V$25),"")</f>
        <v/>
      </c>
      <c r="V38" s="74" t="str">
        <f>IF(SUM('Test Sample Data'!V$3:V$98)&gt;10,IF(AND(ISNUMBER('Test Sample Data'!V38),'Test Sample Data'!V38&lt;35,'Test Sample Data'!V38&gt;0),'Test Sample Data'!V38-'Choose Housekeeping Genes'!W$25,35-'Choose Housekeeping Genes'!W$25),"")</f>
        <v/>
      </c>
      <c r="W38" s="138" t="str">
        <f>'Control Sample Data'!A38</f>
        <v>DNMT3A</v>
      </c>
      <c r="X38" s="139" t="s">
        <v>37</v>
      </c>
      <c r="Y38" s="74" t="str">
        <f>IF(SUM('Control Sample Data'!C$3:C$98)&gt;10,IF(AND(ISNUMBER('Control Sample Data'!C38),'Control Sample Data'!C38&lt;35,'Control Sample Data'!C38&gt;0),'Control Sample Data'!C38-'Choose Housekeeping Genes'!AA$25,35-'Choose Housekeeping Genes'!AA$25),"")</f>
        <v/>
      </c>
      <c r="Z38" s="74" t="str">
        <f>IF(SUM('Control Sample Data'!D$3:D$98)&gt;10,IF(AND(ISNUMBER('Control Sample Data'!D38),'Control Sample Data'!D38&lt;35,'Control Sample Data'!D38&gt;0),'Control Sample Data'!D38-'Choose Housekeeping Genes'!AB$25,35-'Choose Housekeeping Genes'!AB$25),"")</f>
        <v/>
      </c>
      <c r="AA38" s="74" t="str">
        <f>IF(SUM('Control Sample Data'!E$3:E$98)&gt;10,IF(AND(ISNUMBER('Control Sample Data'!E38),'Control Sample Data'!E38&lt;35,'Control Sample Data'!E38&gt;0),'Control Sample Data'!E38-'Choose Housekeeping Genes'!AC$25,35-'Choose Housekeeping Genes'!AC$25),"")</f>
        <v/>
      </c>
      <c r="AB38" s="74" t="str">
        <f>IF(SUM('Control Sample Data'!F$3:F$98)&gt;10,IF(AND(ISNUMBER('Control Sample Data'!F38),'Control Sample Data'!F38&lt;35,'Control Sample Data'!F38&gt;0),'Control Sample Data'!F38-'Choose Housekeeping Genes'!AD$25,35-'Choose Housekeeping Genes'!AD$25),"")</f>
        <v/>
      </c>
      <c r="AC38" s="74" t="str">
        <f>IF(SUM('Control Sample Data'!G$3:G$98)&gt;10,IF(AND(ISNUMBER('Control Sample Data'!G38),'Control Sample Data'!G38&lt;35,'Control Sample Data'!G38&gt;0),'Control Sample Data'!G38-'Choose Housekeeping Genes'!AE$25,35-'Choose Housekeeping Genes'!AE$25),"")</f>
        <v/>
      </c>
      <c r="AD38" s="74" t="str">
        <f>IF(SUM('Control Sample Data'!H$3:H$98)&gt;10,IF(AND(ISNUMBER('Control Sample Data'!H38),'Control Sample Data'!H38&lt;35,'Control Sample Data'!H38&gt;0),'Control Sample Data'!H38-'Choose Housekeeping Genes'!AF$25,35-'Choose Housekeeping Genes'!AF$25),"")</f>
        <v/>
      </c>
      <c r="AE38" s="74" t="str">
        <f>IF(SUM('Control Sample Data'!I$3:I$98)&gt;10,IF(AND(ISNUMBER('Control Sample Data'!I38),'Control Sample Data'!I38&lt;35,'Control Sample Data'!I38&gt;0),'Control Sample Data'!I38-'Choose Housekeeping Genes'!AG$25,35-'Choose Housekeeping Genes'!AG$25),"")</f>
        <v/>
      </c>
      <c r="AF38" s="74" t="str">
        <f>IF(SUM('Control Sample Data'!J$3:J$98)&gt;10,IF(AND(ISNUMBER('Control Sample Data'!J38),'Control Sample Data'!J38&lt;35,'Control Sample Data'!J38&gt;0),'Control Sample Data'!J38-'Choose Housekeeping Genes'!AH$25,35-'Choose Housekeeping Genes'!AH$25),"")</f>
        <v/>
      </c>
      <c r="AG38" s="74" t="str">
        <f>IF(SUM('Control Sample Data'!K$3:K$98)&gt;10,IF(AND(ISNUMBER('Control Sample Data'!K38),'Control Sample Data'!K38&lt;35,'Control Sample Data'!K38&gt;0),'Control Sample Data'!K38-'Choose Housekeeping Genes'!AI$25,35-'Choose Housekeeping Genes'!AI$25),"")</f>
        <v/>
      </c>
      <c r="AH38" s="74" t="str">
        <f>IF(SUM('Control Sample Data'!L$3:L$98)&gt;10,IF(AND(ISNUMBER('Control Sample Data'!L38),'Control Sample Data'!L38&lt;35,'Control Sample Data'!L38&gt;0),'Control Sample Data'!L38-'Choose Housekeeping Genes'!AJ$25,35-'Choose Housekeeping Genes'!AJ$25),"")</f>
        <v/>
      </c>
      <c r="AI38" s="74" t="str">
        <f>IF(SUM('Control Sample Data'!M$3:M$98)&gt;10,IF(AND(ISNUMBER('Control Sample Data'!M38),'Control Sample Data'!M38&lt;35,'Control Sample Data'!M38&gt;0),'Control Sample Data'!M38-'Choose Housekeeping Genes'!AK$25,35-'Choose Housekeeping Genes'!AK$25),"")</f>
        <v/>
      </c>
      <c r="AJ38" s="74" t="str">
        <f>IF(SUM('Control Sample Data'!N$3:N$98)&gt;10,IF(AND(ISNUMBER('Control Sample Data'!N38),'Control Sample Data'!N38&lt;35,'Control Sample Data'!N38&gt;0),'Control Sample Data'!N38-'Choose Housekeeping Genes'!AL$25,35-'Choose Housekeeping Genes'!AL$25),"")</f>
        <v/>
      </c>
      <c r="AK38" s="74" t="str">
        <f>IF(SUM('Control Sample Data'!O$3:O$98)&gt;10,IF(AND(ISNUMBER('Control Sample Data'!O38),'Control Sample Data'!O38&lt;35,'Control Sample Data'!O38&gt;0),'Control Sample Data'!O38-'Choose Housekeeping Genes'!AM$25,35-'Choose Housekeeping Genes'!AM$25),"")</f>
        <v/>
      </c>
      <c r="AL38" s="74" t="str">
        <f>IF(SUM('Control Sample Data'!P$3:P$98)&gt;10,IF(AND(ISNUMBER('Control Sample Data'!P38),'Control Sample Data'!P38&lt;35,'Control Sample Data'!P38&gt;0),'Control Sample Data'!P38-'Choose Housekeeping Genes'!AN$25,35-'Choose Housekeeping Genes'!AN$25),"")</f>
        <v/>
      </c>
      <c r="AM38" s="74" t="str">
        <f>IF(SUM('Control Sample Data'!Q$3:Q$98)&gt;10,IF(AND(ISNUMBER('Control Sample Data'!Q38),'Control Sample Data'!Q38&lt;35,'Control Sample Data'!Q38&gt;0),'Control Sample Data'!Q38-'Choose Housekeeping Genes'!AO$25,35-'Choose Housekeeping Genes'!AO$25),"")</f>
        <v/>
      </c>
      <c r="AN38" s="74" t="str">
        <f>IF(SUM('Control Sample Data'!R$3:R$98)&gt;10,IF(AND(ISNUMBER('Control Sample Data'!R38),'Control Sample Data'!R38&lt;35,'Control Sample Data'!R38&gt;0),'Control Sample Data'!R38-'Choose Housekeeping Genes'!AP$25,35-'Choose Housekeeping Genes'!AP$25),"")</f>
        <v/>
      </c>
      <c r="AO38" s="74" t="str">
        <f>IF(SUM('Control Sample Data'!S$3:S$98)&gt;10,IF(AND(ISNUMBER('Control Sample Data'!S38),'Control Sample Data'!S38&lt;35,'Control Sample Data'!S38&gt;0),'Control Sample Data'!S38-'Choose Housekeeping Genes'!AQ$25,35-'Choose Housekeeping Genes'!AQ$25),"")</f>
        <v/>
      </c>
      <c r="AP38" s="74" t="str">
        <f>IF(SUM('Control Sample Data'!T$3:T$98)&gt;10,IF(AND(ISNUMBER('Control Sample Data'!T38),'Control Sample Data'!T38&lt;35,'Control Sample Data'!T38&gt;0),'Control Sample Data'!T38-'Choose Housekeeping Genes'!AR$25,35-'Choose Housekeeping Genes'!AR$25),"")</f>
        <v/>
      </c>
      <c r="AQ38" s="74" t="str">
        <f>IF(SUM('Control Sample Data'!U$3:U$98)&gt;10,IF(AND(ISNUMBER('Control Sample Data'!U38),'Control Sample Data'!U38&lt;35,'Control Sample Data'!U38&gt;0),'Control Sample Data'!U38-'Choose Housekeeping Genes'!AS$25,35-'Choose Housekeeping Genes'!AS$25),"")</f>
        <v/>
      </c>
      <c r="AR38" s="74" t="str">
        <f>IF(SUM('Control Sample Data'!V$3:V$98)&gt;10,IF(AND(ISNUMBER('Control Sample Data'!V38),'Control Sample Data'!V38&lt;35,'Control Sample Data'!V38&gt;0),'Control Sample Data'!V38-'Choose Housekeeping Genes'!AT$25,35-'Choose Housekeeping Genes'!AT$25),"")</f>
        <v/>
      </c>
      <c r="AS38" s="29" t="str">
        <f>'Control Sample Data'!A38</f>
        <v>DNMT3A</v>
      </c>
      <c r="AT38" s="28" t="s">
        <v>37</v>
      </c>
      <c r="AU38" s="74" t="str">
        <f ca="1">IF(ISNUMBER(C38-'Choose Housekeeping Genes'!D$15),C38-'Choose Housekeeping Genes'!D$15,"")</f>
        <v/>
      </c>
      <c r="AV38" s="74" t="str">
        <f ca="1">IF(ISNUMBER(D38-'Choose Housekeeping Genes'!E$15),D38-'Choose Housekeeping Genes'!E$15,"")</f>
        <v/>
      </c>
      <c r="AW38" s="74" t="str">
        <f ca="1">IF(ISNUMBER(E38-'Choose Housekeeping Genes'!F$15),E38-'Choose Housekeeping Genes'!F$15,"")</f>
        <v/>
      </c>
      <c r="AX38" s="74" t="str">
        <f ca="1">IF(ISNUMBER(F38-'Choose Housekeeping Genes'!G$15),F38-'Choose Housekeeping Genes'!G$15,"")</f>
        <v/>
      </c>
      <c r="AY38" s="74" t="str">
        <f ca="1">IF(ISNUMBER(G38-'Choose Housekeeping Genes'!H$15),G38-'Choose Housekeeping Genes'!H$15,"")</f>
        <v/>
      </c>
      <c r="AZ38" s="74" t="str">
        <f ca="1">IF(ISNUMBER(H38-'Choose Housekeeping Genes'!I$15),H38-'Choose Housekeeping Genes'!I$15,"")</f>
        <v/>
      </c>
      <c r="BA38" s="74" t="str">
        <f ca="1">IF(ISNUMBER(I38-'Choose Housekeeping Genes'!J$15),I38-'Choose Housekeeping Genes'!J$15,"")</f>
        <v/>
      </c>
      <c r="BB38" s="74" t="str">
        <f ca="1">IF(ISNUMBER(J38-'Choose Housekeeping Genes'!K$15),J38-'Choose Housekeeping Genes'!K$15,"")</f>
        <v/>
      </c>
      <c r="BC38" s="74" t="str">
        <f ca="1">IF(ISNUMBER(K38-'Choose Housekeeping Genes'!L$15),K38-'Choose Housekeeping Genes'!L$15,"")</f>
        <v/>
      </c>
      <c r="BD38" s="74" t="str">
        <f ca="1">IF(ISNUMBER(L38-'Choose Housekeeping Genes'!M$15),L38-'Choose Housekeeping Genes'!M$15,"")</f>
        <v/>
      </c>
      <c r="BE38" s="74" t="str">
        <f ca="1">IF(ISNUMBER(M38-'Choose Housekeeping Genes'!N$15),M38-'Choose Housekeeping Genes'!N$15,"")</f>
        <v/>
      </c>
      <c r="BF38" s="74" t="str">
        <f ca="1">IF(ISNUMBER(N38-'Choose Housekeeping Genes'!O$15),N38-'Choose Housekeeping Genes'!O$15,"")</f>
        <v/>
      </c>
      <c r="BG38" s="74" t="str">
        <f ca="1">IF(ISNUMBER(O38-'Choose Housekeeping Genes'!P$15),O38-'Choose Housekeeping Genes'!P$15,"")</f>
        <v/>
      </c>
      <c r="BH38" s="74" t="str">
        <f ca="1">IF(ISNUMBER(P38-'Choose Housekeeping Genes'!Q$15),P38-'Choose Housekeeping Genes'!Q$15,"")</f>
        <v/>
      </c>
      <c r="BI38" s="74" t="str">
        <f ca="1">IF(ISNUMBER(Q38-'Choose Housekeeping Genes'!R$15),Q38-'Choose Housekeeping Genes'!R$15,"")</f>
        <v/>
      </c>
      <c r="BJ38" s="74" t="str">
        <f ca="1">IF(ISNUMBER(R38-'Choose Housekeeping Genes'!S$15),R38-'Choose Housekeeping Genes'!S$15,"")</f>
        <v/>
      </c>
      <c r="BK38" s="74" t="str">
        <f ca="1">IF(ISNUMBER(S38-'Choose Housekeeping Genes'!T$15),S38-'Choose Housekeeping Genes'!T$15,"")</f>
        <v/>
      </c>
      <c r="BL38" s="74" t="str">
        <f ca="1">IF(ISNUMBER(T38-'Choose Housekeeping Genes'!U$15),T38-'Choose Housekeeping Genes'!U$15,"")</f>
        <v/>
      </c>
      <c r="BM38" s="74" t="str">
        <f ca="1">IF(ISNUMBER(U38-'Choose Housekeeping Genes'!V$15),U38-'Choose Housekeeping Genes'!V$15,"")</f>
        <v/>
      </c>
      <c r="BN38" s="74" t="str">
        <f ca="1">IF(ISNUMBER(V38-'Choose Housekeeping Genes'!W$15),V38-'Choose Housekeeping Genes'!W$15,"")</f>
        <v/>
      </c>
      <c r="BO38" s="141" t="str">
        <f t="shared" si="5"/>
        <v>DNMT3A</v>
      </c>
      <c r="BP38" s="139" t="s">
        <v>37</v>
      </c>
      <c r="BQ38" s="74" t="str">
        <f ca="1">IF(ISNUMBER(Y38-'Choose Housekeeping Genes'!AA$15),Y38-'Choose Housekeeping Genes'!AA$15,"")</f>
        <v/>
      </c>
      <c r="BR38" s="74" t="str">
        <f ca="1">IF(ISNUMBER(Z38-'Choose Housekeeping Genes'!AB$15),Z38-'Choose Housekeeping Genes'!AB$15,"")</f>
        <v/>
      </c>
      <c r="BS38" s="74" t="str">
        <f ca="1">IF(ISNUMBER(AA38-'Choose Housekeeping Genes'!AC$15),AA38-'Choose Housekeeping Genes'!AC$15,"")</f>
        <v/>
      </c>
      <c r="BT38" s="74" t="str">
        <f ca="1">IF(ISNUMBER(AB38-'Choose Housekeeping Genes'!AD$15),AB38-'Choose Housekeeping Genes'!AD$15,"")</f>
        <v/>
      </c>
      <c r="BU38" s="74" t="str">
        <f ca="1">IF(ISNUMBER(AC38-'Choose Housekeeping Genes'!AE$15),AC38-'Choose Housekeeping Genes'!AE$15,"")</f>
        <v/>
      </c>
      <c r="BV38" s="74" t="str">
        <f ca="1">IF(ISNUMBER(AD38-'Choose Housekeeping Genes'!AF$15),AD38-'Choose Housekeeping Genes'!AF$15,"")</f>
        <v/>
      </c>
      <c r="BW38" s="74" t="str">
        <f ca="1">IF(ISNUMBER(AE38-'Choose Housekeeping Genes'!AG$15),AE38-'Choose Housekeeping Genes'!AG$15,"")</f>
        <v/>
      </c>
      <c r="BX38" s="74" t="str">
        <f ca="1">IF(ISNUMBER(AF38-'Choose Housekeeping Genes'!AH$15),AF38-'Choose Housekeeping Genes'!AH$15,"")</f>
        <v/>
      </c>
      <c r="BY38" s="74" t="str">
        <f ca="1">IF(ISNUMBER(AG38-'Choose Housekeeping Genes'!AI$15),AG38-'Choose Housekeeping Genes'!AI$15,"")</f>
        <v/>
      </c>
      <c r="BZ38" s="74" t="str">
        <f ca="1">IF(ISNUMBER(AH38-'Choose Housekeeping Genes'!AJ$15),AH38-'Choose Housekeeping Genes'!AJ$15,"")</f>
        <v/>
      </c>
      <c r="CA38" s="74" t="str">
        <f ca="1">IF(ISNUMBER(AI38-'Choose Housekeeping Genes'!AK$15),AI38-'Choose Housekeeping Genes'!AK$15,"")</f>
        <v/>
      </c>
      <c r="CB38" s="74" t="str">
        <f ca="1">IF(ISNUMBER(AJ38-'Choose Housekeeping Genes'!AL$15),AJ38-'Choose Housekeeping Genes'!AL$15,"")</f>
        <v/>
      </c>
      <c r="CC38" s="74" t="str">
        <f ca="1">IF(ISNUMBER(AK38-'Choose Housekeeping Genes'!AM$15),AK38-'Choose Housekeeping Genes'!AM$15,"")</f>
        <v/>
      </c>
      <c r="CD38" s="74" t="str">
        <f ca="1">IF(ISNUMBER(AL38-'Choose Housekeeping Genes'!AN$15),AL38-'Choose Housekeeping Genes'!AN$15,"")</f>
        <v/>
      </c>
      <c r="CE38" s="74" t="str">
        <f ca="1">IF(ISNUMBER(AM38-'Choose Housekeeping Genes'!AO$15),AM38-'Choose Housekeeping Genes'!AO$15,"")</f>
        <v/>
      </c>
      <c r="CF38" s="74" t="str">
        <f ca="1">IF(ISNUMBER(AN38-'Choose Housekeeping Genes'!AP$15),AN38-'Choose Housekeeping Genes'!AP$15,"")</f>
        <v/>
      </c>
      <c r="CG38" s="74" t="str">
        <f ca="1">IF(ISNUMBER(AO38-'Choose Housekeeping Genes'!AQ$15),AO38-'Choose Housekeeping Genes'!AQ$15,"")</f>
        <v/>
      </c>
      <c r="CH38" s="74" t="str">
        <f ca="1">IF(ISNUMBER(AP38-'Choose Housekeeping Genes'!AR$15),AP38-'Choose Housekeeping Genes'!AR$15,"")</f>
        <v/>
      </c>
      <c r="CI38" s="74" t="str">
        <f ca="1">IF(ISNUMBER(AQ38-'Choose Housekeeping Genes'!AS$15),AQ38-'Choose Housekeeping Genes'!AS$15,"")</f>
        <v/>
      </c>
      <c r="CJ38" s="74" t="str">
        <f ca="1">IF(ISNUMBER(AR38-'Choose Housekeeping Genes'!AT$15),AR38-'Choose Housekeeping Genes'!AT$15,"")</f>
        <v/>
      </c>
      <c r="CK38" s="22" t="e">
        <f t="shared" ca="1" si="6"/>
        <v>#DIV/0!</v>
      </c>
      <c r="CL38" s="111" t="e">
        <f t="shared" ca="1" si="7"/>
        <v>#DIV/0!</v>
      </c>
    </row>
    <row r="39" spans="1:90" ht="12.75" customHeight="1" x14ac:dyDescent="0.2">
      <c r="A39" s="27" t="str">
        <f>'Test Sample Data'!A39</f>
        <v>DNMT3B</v>
      </c>
      <c r="B39" s="28" t="s">
        <v>38</v>
      </c>
      <c r="C39" s="74" t="str">
        <f>IF(SUM('Test Sample Data'!C$3:C$98)&gt;10,IF(AND(ISNUMBER('Test Sample Data'!C39),'Test Sample Data'!C39&lt;35,'Test Sample Data'!C39&gt;0),'Test Sample Data'!C39-'Choose Housekeeping Genes'!D$25,35-'Choose Housekeeping Genes'!D$25),"")</f>
        <v/>
      </c>
      <c r="D39" s="74" t="str">
        <f>IF(SUM('Test Sample Data'!D$3:D$98)&gt;10,IF(AND(ISNUMBER('Test Sample Data'!D39),'Test Sample Data'!D39&lt;35,'Test Sample Data'!D39&gt;0),'Test Sample Data'!D39-'Choose Housekeeping Genes'!E$25,35-'Choose Housekeeping Genes'!E$25),"")</f>
        <v/>
      </c>
      <c r="E39" s="74" t="str">
        <f>IF(SUM('Test Sample Data'!E$3:E$98)&gt;10,IF(AND(ISNUMBER('Test Sample Data'!E39),'Test Sample Data'!E39&lt;35,'Test Sample Data'!E39&gt;0),'Test Sample Data'!E39-'Choose Housekeeping Genes'!F$25,35-'Choose Housekeeping Genes'!F$25),"")</f>
        <v/>
      </c>
      <c r="F39" s="74" t="str">
        <f>IF(SUM('Test Sample Data'!F$3:F$98)&gt;10,IF(AND(ISNUMBER('Test Sample Data'!F39),'Test Sample Data'!F39&lt;35,'Test Sample Data'!F39&gt;0),'Test Sample Data'!F39-'Choose Housekeeping Genes'!G$25,35-'Choose Housekeeping Genes'!G$25),"")</f>
        <v/>
      </c>
      <c r="G39" s="74" t="str">
        <f>IF(SUM('Test Sample Data'!G$3:G$98)&gt;10,IF(AND(ISNUMBER('Test Sample Data'!G39),'Test Sample Data'!G39&lt;35,'Test Sample Data'!G39&gt;0),'Test Sample Data'!G39-'Choose Housekeeping Genes'!H$25,35-'Choose Housekeeping Genes'!H$25),"")</f>
        <v/>
      </c>
      <c r="H39" s="74" t="str">
        <f>IF(SUM('Test Sample Data'!H$3:H$98)&gt;10,IF(AND(ISNUMBER('Test Sample Data'!H39),'Test Sample Data'!H39&lt;35,'Test Sample Data'!H39&gt;0),'Test Sample Data'!H39-'Choose Housekeeping Genes'!I$25,35-'Choose Housekeeping Genes'!I$25),"")</f>
        <v/>
      </c>
      <c r="I39" s="74" t="str">
        <f>IF(SUM('Test Sample Data'!I$3:I$98)&gt;10,IF(AND(ISNUMBER('Test Sample Data'!I39),'Test Sample Data'!I39&lt;35,'Test Sample Data'!I39&gt;0),'Test Sample Data'!I39-'Choose Housekeeping Genes'!J$25,35-'Choose Housekeeping Genes'!J$25),"")</f>
        <v/>
      </c>
      <c r="J39" s="74" t="str">
        <f>IF(SUM('Test Sample Data'!J$3:J$98)&gt;10,IF(AND(ISNUMBER('Test Sample Data'!J39),'Test Sample Data'!J39&lt;35,'Test Sample Data'!J39&gt;0),'Test Sample Data'!J39-'Choose Housekeeping Genes'!K$25,35-'Choose Housekeeping Genes'!K$25),"")</f>
        <v/>
      </c>
      <c r="K39" s="74" t="str">
        <f>IF(SUM('Test Sample Data'!K$3:K$98)&gt;10,IF(AND(ISNUMBER('Test Sample Data'!K39),'Test Sample Data'!K39&lt;35,'Test Sample Data'!K39&gt;0),'Test Sample Data'!K39-'Choose Housekeeping Genes'!L$25,35-'Choose Housekeeping Genes'!L$25),"")</f>
        <v/>
      </c>
      <c r="L39" s="74" t="str">
        <f>IF(SUM('Test Sample Data'!L$3:L$98)&gt;10,IF(AND(ISNUMBER('Test Sample Data'!L39),'Test Sample Data'!L39&lt;35,'Test Sample Data'!L39&gt;0),'Test Sample Data'!L39-'Choose Housekeeping Genes'!M$25,35-'Choose Housekeeping Genes'!M$25),"")</f>
        <v/>
      </c>
      <c r="M39" s="74" t="str">
        <f>IF(SUM('Test Sample Data'!M$3:M$98)&gt;10,IF(AND(ISNUMBER('Test Sample Data'!M39),'Test Sample Data'!M39&lt;35,'Test Sample Data'!M39&gt;0),'Test Sample Data'!M39-'Choose Housekeeping Genes'!N$25,35-'Choose Housekeeping Genes'!N$25),"")</f>
        <v/>
      </c>
      <c r="N39" s="74" t="str">
        <f>IF(SUM('Test Sample Data'!N$3:N$98)&gt;10,IF(AND(ISNUMBER('Test Sample Data'!N39),'Test Sample Data'!N39&lt;35,'Test Sample Data'!N39&gt;0),'Test Sample Data'!N39-'Choose Housekeeping Genes'!O$25,35-'Choose Housekeeping Genes'!O$25),"")</f>
        <v/>
      </c>
      <c r="O39" s="74" t="str">
        <f>IF(SUM('Test Sample Data'!O$3:O$98)&gt;10,IF(AND(ISNUMBER('Test Sample Data'!O39),'Test Sample Data'!O39&lt;35,'Test Sample Data'!O39&gt;0),'Test Sample Data'!O39-'Choose Housekeeping Genes'!P$25,35-'Choose Housekeeping Genes'!P$25),"")</f>
        <v/>
      </c>
      <c r="P39" s="74" t="str">
        <f>IF(SUM('Test Sample Data'!P$3:P$98)&gt;10,IF(AND(ISNUMBER('Test Sample Data'!P39),'Test Sample Data'!P39&lt;35,'Test Sample Data'!P39&gt;0),'Test Sample Data'!P39-'Choose Housekeeping Genes'!Q$25,35-'Choose Housekeeping Genes'!Q$25),"")</f>
        <v/>
      </c>
      <c r="Q39" s="74" t="str">
        <f>IF(SUM('Test Sample Data'!Q$3:Q$98)&gt;10,IF(AND(ISNUMBER('Test Sample Data'!Q39),'Test Sample Data'!Q39&lt;35,'Test Sample Data'!Q39&gt;0),'Test Sample Data'!Q39-'Choose Housekeeping Genes'!R$25,35-'Choose Housekeeping Genes'!R$25),"")</f>
        <v/>
      </c>
      <c r="R39" s="74" t="str">
        <f>IF(SUM('Test Sample Data'!R$3:R$98)&gt;10,IF(AND(ISNUMBER('Test Sample Data'!R39),'Test Sample Data'!R39&lt;35,'Test Sample Data'!R39&gt;0),'Test Sample Data'!R39-'Choose Housekeeping Genes'!S$25,35-'Choose Housekeeping Genes'!S$25),"")</f>
        <v/>
      </c>
      <c r="S39" s="74" t="str">
        <f>IF(SUM('Test Sample Data'!S$3:S$98)&gt;10,IF(AND(ISNUMBER('Test Sample Data'!S39),'Test Sample Data'!S39&lt;35,'Test Sample Data'!S39&gt;0),'Test Sample Data'!S39-'Choose Housekeeping Genes'!T$25,35-'Choose Housekeeping Genes'!T$25),"")</f>
        <v/>
      </c>
      <c r="T39" s="74" t="str">
        <f>IF(SUM('Test Sample Data'!T$3:T$98)&gt;10,IF(AND(ISNUMBER('Test Sample Data'!T39),'Test Sample Data'!T39&lt;35,'Test Sample Data'!T39&gt;0),'Test Sample Data'!T39-'Choose Housekeeping Genes'!U$25,35-'Choose Housekeeping Genes'!U$25),"")</f>
        <v/>
      </c>
      <c r="U39" s="74" t="str">
        <f>IF(SUM('Test Sample Data'!U$3:U$98)&gt;10,IF(AND(ISNUMBER('Test Sample Data'!U39),'Test Sample Data'!U39&lt;35,'Test Sample Data'!U39&gt;0),'Test Sample Data'!U39-'Choose Housekeeping Genes'!V$25,35-'Choose Housekeeping Genes'!V$25),"")</f>
        <v/>
      </c>
      <c r="V39" s="74" t="str">
        <f>IF(SUM('Test Sample Data'!V$3:V$98)&gt;10,IF(AND(ISNUMBER('Test Sample Data'!V39),'Test Sample Data'!V39&lt;35,'Test Sample Data'!V39&gt;0),'Test Sample Data'!V39-'Choose Housekeeping Genes'!W$25,35-'Choose Housekeeping Genes'!W$25),"")</f>
        <v/>
      </c>
      <c r="W39" s="138" t="str">
        <f>'Control Sample Data'!A39</f>
        <v>DNMT3B</v>
      </c>
      <c r="X39" s="139" t="s">
        <v>38</v>
      </c>
      <c r="Y39" s="74" t="str">
        <f>IF(SUM('Control Sample Data'!C$3:C$98)&gt;10,IF(AND(ISNUMBER('Control Sample Data'!C39),'Control Sample Data'!C39&lt;35,'Control Sample Data'!C39&gt;0),'Control Sample Data'!C39-'Choose Housekeeping Genes'!AA$25,35-'Choose Housekeeping Genes'!AA$25),"")</f>
        <v/>
      </c>
      <c r="Z39" s="74" t="str">
        <f>IF(SUM('Control Sample Data'!D$3:D$98)&gt;10,IF(AND(ISNUMBER('Control Sample Data'!D39),'Control Sample Data'!D39&lt;35,'Control Sample Data'!D39&gt;0),'Control Sample Data'!D39-'Choose Housekeeping Genes'!AB$25,35-'Choose Housekeeping Genes'!AB$25),"")</f>
        <v/>
      </c>
      <c r="AA39" s="74" t="str">
        <f>IF(SUM('Control Sample Data'!E$3:E$98)&gt;10,IF(AND(ISNUMBER('Control Sample Data'!E39),'Control Sample Data'!E39&lt;35,'Control Sample Data'!E39&gt;0),'Control Sample Data'!E39-'Choose Housekeeping Genes'!AC$25,35-'Choose Housekeeping Genes'!AC$25),"")</f>
        <v/>
      </c>
      <c r="AB39" s="74" t="str">
        <f>IF(SUM('Control Sample Data'!F$3:F$98)&gt;10,IF(AND(ISNUMBER('Control Sample Data'!F39),'Control Sample Data'!F39&lt;35,'Control Sample Data'!F39&gt;0),'Control Sample Data'!F39-'Choose Housekeeping Genes'!AD$25,35-'Choose Housekeeping Genes'!AD$25),"")</f>
        <v/>
      </c>
      <c r="AC39" s="74" t="str">
        <f>IF(SUM('Control Sample Data'!G$3:G$98)&gt;10,IF(AND(ISNUMBER('Control Sample Data'!G39),'Control Sample Data'!G39&lt;35,'Control Sample Data'!G39&gt;0),'Control Sample Data'!G39-'Choose Housekeeping Genes'!AE$25,35-'Choose Housekeeping Genes'!AE$25),"")</f>
        <v/>
      </c>
      <c r="AD39" s="74" t="str">
        <f>IF(SUM('Control Sample Data'!H$3:H$98)&gt;10,IF(AND(ISNUMBER('Control Sample Data'!H39),'Control Sample Data'!H39&lt;35,'Control Sample Data'!H39&gt;0),'Control Sample Data'!H39-'Choose Housekeeping Genes'!AF$25,35-'Choose Housekeeping Genes'!AF$25),"")</f>
        <v/>
      </c>
      <c r="AE39" s="74" t="str">
        <f>IF(SUM('Control Sample Data'!I$3:I$98)&gt;10,IF(AND(ISNUMBER('Control Sample Data'!I39),'Control Sample Data'!I39&lt;35,'Control Sample Data'!I39&gt;0),'Control Sample Data'!I39-'Choose Housekeeping Genes'!AG$25,35-'Choose Housekeeping Genes'!AG$25),"")</f>
        <v/>
      </c>
      <c r="AF39" s="74" t="str">
        <f>IF(SUM('Control Sample Data'!J$3:J$98)&gt;10,IF(AND(ISNUMBER('Control Sample Data'!J39),'Control Sample Data'!J39&lt;35,'Control Sample Data'!J39&gt;0),'Control Sample Data'!J39-'Choose Housekeeping Genes'!AH$25,35-'Choose Housekeeping Genes'!AH$25),"")</f>
        <v/>
      </c>
      <c r="AG39" s="74" t="str">
        <f>IF(SUM('Control Sample Data'!K$3:K$98)&gt;10,IF(AND(ISNUMBER('Control Sample Data'!K39),'Control Sample Data'!K39&lt;35,'Control Sample Data'!K39&gt;0),'Control Sample Data'!K39-'Choose Housekeeping Genes'!AI$25,35-'Choose Housekeeping Genes'!AI$25),"")</f>
        <v/>
      </c>
      <c r="AH39" s="74" t="str">
        <f>IF(SUM('Control Sample Data'!L$3:L$98)&gt;10,IF(AND(ISNUMBER('Control Sample Data'!L39),'Control Sample Data'!L39&lt;35,'Control Sample Data'!L39&gt;0),'Control Sample Data'!L39-'Choose Housekeeping Genes'!AJ$25,35-'Choose Housekeeping Genes'!AJ$25),"")</f>
        <v/>
      </c>
      <c r="AI39" s="74" t="str">
        <f>IF(SUM('Control Sample Data'!M$3:M$98)&gt;10,IF(AND(ISNUMBER('Control Sample Data'!M39),'Control Sample Data'!M39&lt;35,'Control Sample Data'!M39&gt;0),'Control Sample Data'!M39-'Choose Housekeeping Genes'!AK$25,35-'Choose Housekeeping Genes'!AK$25),"")</f>
        <v/>
      </c>
      <c r="AJ39" s="74" t="str">
        <f>IF(SUM('Control Sample Data'!N$3:N$98)&gt;10,IF(AND(ISNUMBER('Control Sample Data'!N39),'Control Sample Data'!N39&lt;35,'Control Sample Data'!N39&gt;0),'Control Sample Data'!N39-'Choose Housekeeping Genes'!AL$25,35-'Choose Housekeeping Genes'!AL$25),"")</f>
        <v/>
      </c>
      <c r="AK39" s="74" t="str">
        <f>IF(SUM('Control Sample Data'!O$3:O$98)&gt;10,IF(AND(ISNUMBER('Control Sample Data'!O39),'Control Sample Data'!O39&lt;35,'Control Sample Data'!O39&gt;0),'Control Sample Data'!O39-'Choose Housekeeping Genes'!AM$25,35-'Choose Housekeeping Genes'!AM$25),"")</f>
        <v/>
      </c>
      <c r="AL39" s="74" t="str">
        <f>IF(SUM('Control Sample Data'!P$3:P$98)&gt;10,IF(AND(ISNUMBER('Control Sample Data'!P39),'Control Sample Data'!P39&lt;35,'Control Sample Data'!P39&gt;0),'Control Sample Data'!P39-'Choose Housekeeping Genes'!AN$25,35-'Choose Housekeeping Genes'!AN$25),"")</f>
        <v/>
      </c>
      <c r="AM39" s="74" t="str">
        <f>IF(SUM('Control Sample Data'!Q$3:Q$98)&gt;10,IF(AND(ISNUMBER('Control Sample Data'!Q39),'Control Sample Data'!Q39&lt;35,'Control Sample Data'!Q39&gt;0),'Control Sample Data'!Q39-'Choose Housekeeping Genes'!AO$25,35-'Choose Housekeeping Genes'!AO$25),"")</f>
        <v/>
      </c>
      <c r="AN39" s="74" t="str">
        <f>IF(SUM('Control Sample Data'!R$3:R$98)&gt;10,IF(AND(ISNUMBER('Control Sample Data'!R39),'Control Sample Data'!R39&lt;35,'Control Sample Data'!R39&gt;0),'Control Sample Data'!R39-'Choose Housekeeping Genes'!AP$25,35-'Choose Housekeeping Genes'!AP$25),"")</f>
        <v/>
      </c>
      <c r="AO39" s="74" t="str">
        <f>IF(SUM('Control Sample Data'!S$3:S$98)&gt;10,IF(AND(ISNUMBER('Control Sample Data'!S39),'Control Sample Data'!S39&lt;35,'Control Sample Data'!S39&gt;0),'Control Sample Data'!S39-'Choose Housekeeping Genes'!AQ$25,35-'Choose Housekeeping Genes'!AQ$25),"")</f>
        <v/>
      </c>
      <c r="AP39" s="74" t="str">
        <f>IF(SUM('Control Sample Data'!T$3:T$98)&gt;10,IF(AND(ISNUMBER('Control Sample Data'!T39),'Control Sample Data'!T39&lt;35,'Control Sample Data'!T39&gt;0),'Control Sample Data'!T39-'Choose Housekeeping Genes'!AR$25,35-'Choose Housekeeping Genes'!AR$25),"")</f>
        <v/>
      </c>
      <c r="AQ39" s="74" t="str">
        <f>IF(SUM('Control Sample Data'!U$3:U$98)&gt;10,IF(AND(ISNUMBER('Control Sample Data'!U39),'Control Sample Data'!U39&lt;35,'Control Sample Data'!U39&gt;0),'Control Sample Data'!U39-'Choose Housekeeping Genes'!AS$25,35-'Choose Housekeeping Genes'!AS$25),"")</f>
        <v/>
      </c>
      <c r="AR39" s="74" t="str">
        <f>IF(SUM('Control Sample Data'!V$3:V$98)&gt;10,IF(AND(ISNUMBER('Control Sample Data'!V39),'Control Sample Data'!V39&lt;35,'Control Sample Data'!V39&gt;0),'Control Sample Data'!V39-'Choose Housekeeping Genes'!AT$25,35-'Choose Housekeeping Genes'!AT$25),"")</f>
        <v/>
      </c>
      <c r="AS39" s="29" t="str">
        <f>'Control Sample Data'!A39</f>
        <v>DNMT3B</v>
      </c>
      <c r="AT39" s="28" t="s">
        <v>38</v>
      </c>
      <c r="AU39" s="74" t="str">
        <f ca="1">IF(ISNUMBER(C39-'Choose Housekeeping Genes'!D$15),C39-'Choose Housekeeping Genes'!D$15,"")</f>
        <v/>
      </c>
      <c r="AV39" s="74" t="str">
        <f ca="1">IF(ISNUMBER(D39-'Choose Housekeeping Genes'!E$15),D39-'Choose Housekeeping Genes'!E$15,"")</f>
        <v/>
      </c>
      <c r="AW39" s="74" t="str">
        <f ca="1">IF(ISNUMBER(E39-'Choose Housekeeping Genes'!F$15),E39-'Choose Housekeeping Genes'!F$15,"")</f>
        <v/>
      </c>
      <c r="AX39" s="74" t="str">
        <f ca="1">IF(ISNUMBER(F39-'Choose Housekeeping Genes'!G$15),F39-'Choose Housekeeping Genes'!G$15,"")</f>
        <v/>
      </c>
      <c r="AY39" s="74" t="str">
        <f ca="1">IF(ISNUMBER(G39-'Choose Housekeeping Genes'!H$15),G39-'Choose Housekeeping Genes'!H$15,"")</f>
        <v/>
      </c>
      <c r="AZ39" s="74" t="str">
        <f ca="1">IF(ISNUMBER(H39-'Choose Housekeeping Genes'!I$15),H39-'Choose Housekeeping Genes'!I$15,"")</f>
        <v/>
      </c>
      <c r="BA39" s="74" t="str">
        <f ca="1">IF(ISNUMBER(I39-'Choose Housekeeping Genes'!J$15),I39-'Choose Housekeeping Genes'!J$15,"")</f>
        <v/>
      </c>
      <c r="BB39" s="74" t="str">
        <f ca="1">IF(ISNUMBER(J39-'Choose Housekeeping Genes'!K$15),J39-'Choose Housekeeping Genes'!K$15,"")</f>
        <v/>
      </c>
      <c r="BC39" s="74" t="str">
        <f ca="1">IF(ISNUMBER(K39-'Choose Housekeeping Genes'!L$15),K39-'Choose Housekeeping Genes'!L$15,"")</f>
        <v/>
      </c>
      <c r="BD39" s="74" t="str">
        <f ca="1">IF(ISNUMBER(L39-'Choose Housekeeping Genes'!M$15),L39-'Choose Housekeeping Genes'!M$15,"")</f>
        <v/>
      </c>
      <c r="BE39" s="74" t="str">
        <f ca="1">IF(ISNUMBER(M39-'Choose Housekeeping Genes'!N$15),M39-'Choose Housekeeping Genes'!N$15,"")</f>
        <v/>
      </c>
      <c r="BF39" s="74" t="str">
        <f ca="1">IF(ISNUMBER(N39-'Choose Housekeeping Genes'!O$15),N39-'Choose Housekeeping Genes'!O$15,"")</f>
        <v/>
      </c>
      <c r="BG39" s="74" t="str">
        <f ca="1">IF(ISNUMBER(O39-'Choose Housekeeping Genes'!P$15),O39-'Choose Housekeeping Genes'!P$15,"")</f>
        <v/>
      </c>
      <c r="BH39" s="74" t="str">
        <f ca="1">IF(ISNUMBER(P39-'Choose Housekeeping Genes'!Q$15),P39-'Choose Housekeeping Genes'!Q$15,"")</f>
        <v/>
      </c>
      <c r="BI39" s="74" t="str">
        <f ca="1">IF(ISNUMBER(Q39-'Choose Housekeeping Genes'!R$15),Q39-'Choose Housekeeping Genes'!R$15,"")</f>
        <v/>
      </c>
      <c r="BJ39" s="74" t="str">
        <f ca="1">IF(ISNUMBER(R39-'Choose Housekeeping Genes'!S$15),R39-'Choose Housekeeping Genes'!S$15,"")</f>
        <v/>
      </c>
      <c r="BK39" s="74" t="str">
        <f ca="1">IF(ISNUMBER(S39-'Choose Housekeeping Genes'!T$15),S39-'Choose Housekeeping Genes'!T$15,"")</f>
        <v/>
      </c>
      <c r="BL39" s="74" t="str">
        <f ca="1">IF(ISNUMBER(T39-'Choose Housekeeping Genes'!U$15),T39-'Choose Housekeeping Genes'!U$15,"")</f>
        <v/>
      </c>
      <c r="BM39" s="74" t="str">
        <f ca="1">IF(ISNUMBER(U39-'Choose Housekeeping Genes'!V$15),U39-'Choose Housekeeping Genes'!V$15,"")</f>
        <v/>
      </c>
      <c r="BN39" s="74" t="str">
        <f ca="1">IF(ISNUMBER(V39-'Choose Housekeeping Genes'!W$15),V39-'Choose Housekeeping Genes'!W$15,"")</f>
        <v/>
      </c>
      <c r="BO39" s="141" t="str">
        <f t="shared" si="5"/>
        <v>DNMT3B</v>
      </c>
      <c r="BP39" s="139" t="s">
        <v>38</v>
      </c>
      <c r="BQ39" s="74" t="str">
        <f ca="1">IF(ISNUMBER(Y39-'Choose Housekeeping Genes'!AA$15),Y39-'Choose Housekeeping Genes'!AA$15,"")</f>
        <v/>
      </c>
      <c r="BR39" s="74" t="str">
        <f ca="1">IF(ISNUMBER(Z39-'Choose Housekeeping Genes'!AB$15),Z39-'Choose Housekeeping Genes'!AB$15,"")</f>
        <v/>
      </c>
      <c r="BS39" s="74" t="str">
        <f ca="1">IF(ISNUMBER(AA39-'Choose Housekeeping Genes'!AC$15),AA39-'Choose Housekeeping Genes'!AC$15,"")</f>
        <v/>
      </c>
      <c r="BT39" s="74" t="str">
        <f ca="1">IF(ISNUMBER(AB39-'Choose Housekeeping Genes'!AD$15),AB39-'Choose Housekeeping Genes'!AD$15,"")</f>
        <v/>
      </c>
      <c r="BU39" s="74" t="str">
        <f ca="1">IF(ISNUMBER(AC39-'Choose Housekeeping Genes'!AE$15),AC39-'Choose Housekeeping Genes'!AE$15,"")</f>
        <v/>
      </c>
      <c r="BV39" s="74" t="str">
        <f ca="1">IF(ISNUMBER(AD39-'Choose Housekeeping Genes'!AF$15),AD39-'Choose Housekeeping Genes'!AF$15,"")</f>
        <v/>
      </c>
      <c r="BW39" s="74" t="str">
        <f ca="1">IF(ISNUMBER(AE39-'Choose Housekeeping Genes'!AG$15),AE39-'Choose Housekeeping Genes'!AG$15,"")</f>
        <v/>
      </c>
      <c r="BX39" s="74" t="str">
        <f ca="1">IF(ISNUMBER(AF39-'Choose Housekeeping Genes'!AH$15),AF39-'Choose Housekeeping Genes'!AH$15,"")</f>
        <v/>
      </c>
      <c r="BY39" s="74" t="str">
        <f ca="1">IF(ISNUMBER(AG39-'Choose Housekeeping Genes'!AI$15),AG39-'Choose Housekeeping Genes'!AI$15,"")</f>
        <v/>
      </c>
      <c r="BZ39" s="74" t="str">
        <f ca="1">IF(ISNUMBER(AH39-'Choose Housekeeping Genes'!AJ$15),AH39-'Choose Housekeeping Genes'!AJ$15,"")</f>
        <v/>
      </c>
      <c r="CA39" s="74" t="str">
        <f ca="1">IF(ISNUMBER(AI39-'Choose Housekeeping Genes'!AK$15),AI39-'Choose Housekeeping Genes'!AK$15,"")</f>
        <v/>
      </c>
      <c r="CB39" s="74" t="str">
        <f ca="1">IF(ISNUMBER(AJ39-'Choose Housekeeping Genes'!AL$15),AJ39-'Choose Housekeeping Genes'!AL$15,"")</f>
        <v/>
      </c>
      <c r="CC39" s="74" t="str">
        <f ca="1">IF(ISNUMBER(AK39-'Choose Housekeeping Genes'!AM$15),AK39-'Choose Housekeeping Genes'!AM$15,"")</f>
        <v/>
      </c>
      <c r="CD39" s="74" t="str">
        <f ca="1">IF(ISNUMBER(AL39-'Choose Housekeeping Genes'!AN$15),AL39-'Choose Housekeeping Genes'!AN$15,"")</f>
        <v/>
      </c>
      <c r="CE39" s="74" t="str">
        <f ca="1">IF(ISNUMBER(AM39-'Choose Housekeeping Genes'!AO$15),AM39-'Choose Housekeeping Genes'!AO$15,"")</f>
        <v/>
      </c>
      <c r="CF39" s="74" t="str">
        <f ca="1">IF(ISNUMBER(AN39-'Choose Housekeeping Genes'!AP$15),AN39-'Choose Housekeeping Genes'!AP$15,"")</f>
        <v/>
      </c>
      <c r="CG39" s="74" t="str">
        <f ca="1">IF(ISNUMBER(AO39-'Choose Housekeeping Genes'!AQ$15),AO39-'Choose Housekeeping Genes'!AQ$15,"")</f>
        <v/>
      </c>
      <c r="CH39" s="74" t="str">
        <f ca="1">IF(ISNUMBER(AP39-'Choose Housekeeping Genes'!AR$15),AP39-'Choose Housekeeping Genes'!AR$15,"")</f>
        <v/>
      </c>
      <c r="CI39" s="74" t="str">
        <f ca="1">IF(ISNUMBER(AQ39-'Choose Housekeeping Genes'!AS$15),AQ39-'Choose Housekeeping Genes'!AS$15,"")</f>
        <v/>
      </c>
      <c r="CJ39" s="74" t="str">
        <f ca="1">IF(ISNUMBER(AR39-'Choose Housekeeping Genes'!AT$15),AR39-'Choose Housekeeping Genes'!AT$15,"")</f>
        <v/>
      </c>
      <c r="CK39" s="22" t="e">
        <f t="shared" ca="1" si="6"/>
        <v>#DIV/0!</v>
      </c>
      <c r="CL39" s="111" t="e">
        <f t="shared" ca="1" si="7"/>
        <v>#DIV/0!</v>
      </c>
    </row>
    <row r="40" spans="1:90" ht="12.75" customHeight="1" x14ac:dyDescent="0.2">
      <c r="A40" s="27" t="str">
        <f>'Test Sample Data'!A40</f>
        <v>DNMT3L</v>
      </c>
      <c r="B40" s="28" t="s">
        <v>39</v>
      </c>
      <c r="C40" s="74" t="str">
        <f>IF(SUM('Test Sample Data'!C$3:C$98)&gt;10,IF(AND(ISNUMBER('Test Sample Data'!C40),'Test Sample Data'!C40&lt;35,'Test Sample Data'!C40&gt;0),'Test Sample Data'!C40-'Choose Housekeeping Genes'!D$25,35-'Choose Housekeeping Genes'!D$25),"")</f>
        <v/>
      </c>
      <c r="D40" s="74" t="str">
        <f>IF(SUM('Test Sample Data'!D$3:D$98)&gt;10,IF(AND(ISNUMBER('Test Sample Data'!D40),'Test Sample Data'!D40&lt;35,'Test Sample Data'!D40&gt;0),'Test Sample Data'!D40-'Choose Housekeeping Genes'!E$25,35-'Choose Housekeeping Genes'!E$25),"")</f>
        <v/>
      </c>
      <c r="E40" s="74" t="str">
        <f>IF(SUM('Test Sample Data'!E$3:E$98)&gt;10,IF(AND(ISNUMBER('Test Sample Data'!E40),'Test Sample Data'!E40&lt;35,'Test Sample Data'!E40&gt;0),'Test Sample Data'!E40-'Choose Housekeeping Genes'!F$25,35-'Choose Housekeeping Genes'!F$25),"")</f>
        <v/>
      </c>
      <c r="F40" s="74" t="str">
        <f>IF(SUM('Test Sample Data'!F$3:F$98)&gt;10,IF(AND(ISNUMBER('Test Sample Data'!F40),'Test Sample Data'!F40&lt;35,'Test Sample Data'!F40&gt;0),'Test Sample Data'!F40-'Choose Housekeeping Genes'!G$25,35-'Choose Housekeeping Genes'!G$25),"")</f>
        <v/>
      </c>
      <c r="G40" s="74" t="str">
        <f>IF(SUM('Test Sample Data'!G$3:G$98)&gt;10,IF(AND(ISNUMBER('Test Sample Data'!G40),'Test Sample Data'!G40&lt;35,'Test Sample Data'!G40&gt;0),'Test Sample Data'!G40-'Choose Housekeeping Genes'!H$25,35-'Choose Housekeeping Genes'!H$25),"")</f>
        <v/>
      </c>
      <c r="H40" s="74" t="str">
        <f>IF(SUM('Test Sample Data'!H$3:H$98)&gt;10,IF(AND(ISNUMBER('Test Sample Data'!H40),'Test Sample Data'!H40&lt;35,'Test Sample Data'!H40&gt;0),'Test Sample Data'!H40-'Choose Housekeeping Genes'!I$25,35-'Choose Housekeeping Genes'!I$25),"")</f>
        <v/>
      </c>
      <c r="I40" s="74" t="str">
        <f>IF(SUM('Test Sample Data'!I$3:I$98)&gt;10,IF(AND(ISNUMBER('Test Sample Data'!I40),'Test Sample Data'!I40&lt;35,'Test Sample Data'!I40&gt;0),'Test Sample Data'!I40-'Choose Housekeeping Genes'!J$25,35-'Choose Housekeeping Genes'!J$25),"")</f>
        <v/>
      </c>
      <c r="J40" s="74" t="str">
        <f>IF(SUM('Test Sample Data'!J$3:J$98)&gt;10,IF(AND(ISNUMBER('Test Sample Data'!J40),'Test Sample Data'!J40&lt;35,'Test Sample Data'!J40&gt;0),'Test Sample Data'!J40-'Choose Housekeeping Genes'!K$25,35-'Choose Housekeeping Genes'!K$25),"")</f>
        <v/>
      </c>
      <c r="K40" s="74" t="str">
        <f>IF(SUM('Test Sample Data'!K$3:K$98)&gt;10,IF(AND(ISNUMBER('Test Sample Data'!K40),'Test Sample Data'!K40&lt;35,'Test Sample Data'!K40&gt;0),'Test Sample Data'!K40-'Choose Housekeeping Genes'!L$25,35-'Choose Housekeeping Genes'!L$25),"")</f>
        <v/>
      </c>
      <c r="L40" s="74" t="str">
        <f>IF(SUM('Test Sample Data'!L$3:L$98)&gt;10,IF(AND(ISNUMBER('Test Sample Data'!L40),'Test Sample Data'!L40&lt;35,'Test Sample Data'!L40&gt;0),'Test Sample Data'!L40-'Choose Housekeeping Genes'!M$25,35-'Choose Housekeeping Genes'!M$25),"")</f>
        <v/>
      </c>
      <c r="M40" s="74" t="str">
        <f>IF(SUM('Test Sample Data'!M$3:M$98)&gt;10,IF(AND(ISNUMBER('Test Sample Data'!M40),'Test Sample Data'!M40&lt;35,'Test Sample Data'!M40&gt;0),'Test Sample Data'!M40-'Choose Housekeeping Genes'!N$25,35-'Choose Housekeeping Genes'!N$25),"")</f>
        <v/>
      </c>
      <c r="N40" s="74" t="str">
        <f>IF(SUM('Test Sample Data'!N$3:N$98)&gt;10,IF(AND(ISNUMBER('Test Sample Data'!N40),'Test Sample Data'!N40&lt;35,'Test Sample Data'!N40&gt;0),'Test Sample Data'!N40-'Choose Housekeeping Genes'!O$25,35-'Choose Housekeeping Genes'!O$25),"")</f>
        <v/>
      </c>
      <c r="O40" s="74" t="str">
        <f>IF(SUM('Test Sample Data'!O$3:O$98)&gt;10,IF(AND(ISNUMBER('Test Sample Data'!O40),'Test Sample Data'!O40&lt;35,'Test Sample Data'!O40&gt;0),'Test Sample Data'!O40-'Choose Housekeeping Genes'!P$25,35-'Choose Housekeeping Genes'!P$25),"")</f>
        <v/>
      </c>
      <c r="P40" s="74" t="str">
        <f>IF(SUM('Test Sample Data'!P$3:P$98)&gt;10,IF(AND(ISNUMBER('Test Sample Data'!P40),'Test Sample Data'!P40&lt;35,'Test Sample Data'!P40&gt;0),'Test Sample Data'!P40-'Choose Housekeeping Genes'!Q$25,35-'Choose Housekeeping Genes'!Q$25),"")</f>
        <v/>
      </c>
      <c r="Q40" s="74" t="str">
        <f>IF(SUM('Test Sample Data'!Q$3:Q$98)&gt;10,IF(AND(ISNUMBER('Test Sample Data'!Q40),'Test Sample Data'!Q40&lt;35,'Test Sample Data'!Q40&gt;0),'Test Sample Data'!Q40-'Choose Housekeeping Genes'!R$25,35-'Choose Housekeeping Genes'!R$25),"")</f>
        <v/>
      </c>
      <c r="R40" s="74" t="str">
        <f>IF(SUM('Test Sample Data'!R$3:R$98)&gt;10,IF(AND(ISNUMBER('Test Sample Data'!R40),'Test Sample Data'!R40&lt;35,'Test Sample Data'!R40&gt;0),'Test Sample Data'!R40-'Choose Housekeeping Genes'!S$25,35-'Choose Housekeeping Genes'!S$25),"")</f>
        <v/>
      </c>
      <c r="S40" s="74" t="str">
        <f>IF(SUM('Test Sample Data'!S$3:S$98)&gt;10,IF(AND(ISNUMBER('Test Sample Data'!S40),'Test Sample Data'!S40&lt;35,'Test Sample Data'!S40&gt;0),'Test Sample Data'!S40-'Choose Housekeeping Genes'!T$25,35-'Choose Housekeeping Genes'!T$25),"")</f>
        <v/>
      </c>
      <c r="T40" s="74" t="str">
        <f>IF(SUM('Test Sample Data'!T$3:T$98)&gt;10,IF(AND(ISNUMBER('Test Sample Data'!T40),'Test Sample Data'!T40&lt;35,'Test Sample Data'!T40&gt;0),'Test Sample Data'!T40-'Choose Housekeeping Genes'!U$25,35-'Choose Housekeeping Genes'!U$25),"")</f>
        <v/>
      </c>
      <c r="U40" s="74" t="str">
        <f>IF(SUM('Test Sample Data'!U$3:U$98)&gt;10,IF(AND(ISNUMBER('Test Sample Data'!U40),'Test Sample Data'!U40&lt;35,'Test Sample Data'!U40&gt;0),'Test Sample Data'!U40-'Choose Housekeeping Genes'!V$25,35-'Choose Housekeeping Genes'!V$25),"")</f>
        <v/>
      </c>
      <c r="V40" s="74" t="str">
        <f>IF(SUM('Test Sample Data'!V$3:V$98)&gt;10,IF(AND(ISNUMBER('Test Sample Data'!V40),'Test Sample Data'!V40&lt;35,'Test Sample Data'!V40&gt;0),'Test Sample Data'!V40-'Choose Housekeeping Genes'!W$25,35-'Choose Housekeeping Genes'!W$25),"")</f>
        <v/>
      </c>
      <c r="W40" s="138" t="str">
        <f>'Control Sample Data'!A40</f>
        <v>DNMT3L</v>
      </c>
      <c r="X40" s="139" t="s">
        <v>39</v>
      </c>
      <c r="Y40" s="74" t="str">
        <f>IF(SUM('Control Sample Data'!C$3:C$98)&gt;10,IF(AND(ISNUMBER('Control Sample Data'!C40),'Control Sample Data'!C40&lt;35,'Control Sample Data'!C40&gt;0),'Control Sample Data'!C40-'Choose Housekeeping Genes'!AA$25,35-'Choose Housekeeping Genes'!AA$25),"")</f>
        <v/>
      </c>
      <c r="Z40" s="74" t="str">
        <f>IF(SUM('Control Sample Data'!D$3:D$98)&gt;10,IF(AND(ISNUMBER('Control Sample Data'!D40),'Control Sample Data'!D40&lt;35,'Control Sample Data'!D40&gt;0),'Control Sample Data'!D40-'Choose Housekeeping Genes'!AB$25,35-'Choose Housekeeping Genes'!AB$25),"")</f>
        <v/>
      </c>
      <c r="AA40" s="74" t="str">
        <f>IF(SUM('Control Sample Data'!E$3:E$98)&gt;10,IF(AND(ISNUMBER('Control Sample Data'!E40),'Control Sample Data'!E40&lt;35,'Control Sample Data'!E40&gt;0),'Control Sample Data'!E40-'Choose Housekeeping Genes'!AC$25,35-'Choose Housekeeping Genes'!AC$25),"")</f>
        <v/>
      </c>
      <c r="AB40" s="74" t="str">
        <f>IF(SUM('Control Sample Data'!F$3:F$98)&gt;10,IF(AND(ISNUMBER('Control Sample Data'!F40),'Control Sample Data'!F40&lt;35,'Control Sample Data'!F40&gt;0),'Control Sample Data'!F40-'Choose Housekeeping Genes'!AD$25,35-'Choose Housekeeping Genes'!AD$25),"")</f>
        <v/>
      </c>
      <c r="AC40" s="74" t="str">
        <f>IF(SUM('Control Sample Data'!G$3:G$98)&gt;10,IF(AND(ISNUMBER('Control Sample Data'!G40),'Control Sample Data'!G40&lt;35,'Control Sample Data'!G40&gt;0),'Control Sample Data'!G40-'Choose Housekeeping Genes'!AE$25,35-'Choose Housekeeping Genes'!AE$25),"")</f>
        <v/>
      </c>
      <c r="AD40" s="74" t="str">
        <f>IF(SUM('Control Sample Data'!H$3:H$98)&gt;10,IF(AND(ISNUMBER('Control Sample Data'!H40),'Control Sample Data'!H40&lt;35,'Control Sample Data'!H40&gt;0),'Control Sample Data'!H40-'Choose Housekeeping Genes'!AF$25,35-'Choose Housekeeping Genes'!AF$25),"")</f>
        <v/>
      </c>
      <c r="AE40" s="74" t="str">
        <f>IF(SUM('Control Sample Data'!I$3:I$98)&gt;10,IF(AND(ISNUMBER('Control Sample Data'!I40),'Control Sample Data'!I40&lt;35,'Control Sample Data'!I40&gt;0),'Control Sample Data'!I40-'Choose Housekeeping Genes'!AG$25,35-'Choose Housekeeping Genes'!AG$25),"")</f>
        <v/>
      </c>
      <c r="AF40" s="74" t="str">
        <f>IF(SUM('Control Sample Data'!J$3:J$98)&gt;10,IF(AND(ISNUMBER('Control Sample Data'!J40),'Control Sample Data'!J40&lt;35,'Control Sample Data'!J40&gt;0),'Control Sample Data'!J40-'Choose Housekeeping Genes'!AH$25,35-'Choose Housekeeping Genes'!AH$25),"")</f>
        <v/>
      </c>
      <c r="AG40" s="74" t="str">
        <f>IF(SUM('Control Sample Data'!K$3:K$98)&gt;10,IF(AND(ISNUMBER('Control Sample Data'!K40),'Control Sample Data'!K40&lt;35,'Control Sample Data'!K40&gt;0),'Control Sample Data'!K40-'Choose Housekeeping Genes'!AI$25,35-'Choose Housekeeping Genes'!AI$25),"")</f>
        <v/>
      </c>
      <c r="AH40" s="74" t="str">
        <f>IF(SUM('Control Sample Data'!L$3:L$98)&gt;10,IF(AND(ISNUMBER('Control Sample Data'!L40),'Control Sample Data'!L40&lt;35,'Control Sample Data'!L40&gt;0),'Control Sample Data'!L40-'Choose Housekeeping Genes'!AJ$25,35-'Choose Housekeeping Genes'!AJ$25),"")</f>
        <v/>
      </c>
      <c r="AI40" s="74" t="str">
        <f>IF(SUM('Control Sample Data'!M$3:M$98)&gt;10,IF(AND(ISNUMBER('Control Sample Data'!M40),'Control Sample Data'!M40&lt;35,'Control Sample Data'!M40&gt;0),'Control Sample Data'!M40-'Choose Housekeeping Genes'!AK$25,35-'Choose Housekeeping Genes'!AK$25),"")</f>
        <v/>
      </c>
      <c r="AJ40" s="74" t="str">
        <f>IF(SUM('Control Sample Data'!N$3:N$98)&gt;10,IF(AND(ISNUMBER('Control Sample Data'!N40),'Control Sample Data'!N40&lt;35,'Control Sample Data'!N40&gt;0),'Control Sample Data'!N40-'Choose Housekeeping Genes'!AL$25,35-'Choose Housekeeping Genes'!AL$25),"")</f>
        <v/>
      </c>
      <c r="AK40" s="74" t="str">
        <f>IF(SUM('Control Sample Data'!O$3:O$98)&gt;10,IF(AND(ISNUMBER('Control Sample Data'!O40),'Control Sample Data'!O40&lt;35,'Control Sample Data'!O40&gt;0),'Control Sample Data'!O40-'Choose Housekeeping Genes'!AM$25,35-'Choose Housekeeping Genes'!AM$25),"")</f>
        <v/>
      </c>
      <c r="AL40" s="74" t="str">
        <f>IF(SUM('Control Sample Data'!P$3:P$98)&gt;10,IF(AND(ISNUMBER('Control Sample Data'!P40),'Control Sample Data'!P40&lt;35,'Control Sample Data'!P40&gt;0),'Control Sample Data'!P40-'Choose Housekeeping Genes'!AN$25,35-'Choose Housekeeping Genes'!AN$25),"")</f>
        <v/>
      </c>
      <c r="AM40" s="74" t="str">
        <f>IF(SUM('Control Sample Data'!Q$3:Q$98)&gt;10,IF(AND(ISNUMBER('Control Sample Data'!Q40),'Control Sample Data'!Q40&lt;35,'Control Sample Data'!Q40&gt;0),'Control Sample Data'!Q40-'Choose Housekeeping Genes'!AO$25,35-'Choose Housekeeping Genes'!AO$25),"")</f>
        <v/>
      </c>
      <c r="AN40" s="74" t="str">
        <f>IF(SUM('Control Sample Data'!R$3:R$98)&gt;10,IF(AND(ISNUMBER('Control Sample Data'!R40),'Control Sample Data'!R40&lt;35,'Control Sample Data'!R40&gt;0),'Control Sample Data'!R40-'Choose Housekeeping Genes'!AP$25,35-'Choose Housekeeping Genes'!AP$25),"")</f>
        <v/>
      </c>
      <c r="AO40" s="74" t="str">
        <f>IF(SUM('Control Sample Data'!S$3:S$98)&gt;10,IF(AND(ISNUMBER('Control Sample Data'!S40),'Control Sample Data'!S40&lt;35,'Control Sample Data'!S40&gt;0),'Control Sample Data'!S40-'Choose Housekeeping Genes'!AQ$25,35-'Choose Housekeeping Genes'!AQ$25),"")</f>
        <v/>
      </c>
      <c r="AP40" s="74" t="str">
        <f>IF(SUM('Control Sample Data'!T$3:T$98)&gt;10,IF(AND(ISNUMBER('Control Sample Data'!T40),'Control Sample Data'!T40&lt;35,'Control Sample Data'!T40&gt;0),'Control Sample Data'!T40-'Choose Housekeeping Genes'!AR$25,35-'Choose Housekeeping Genes'!AR$25),"")</f>
        <v/>
      </c>
      <c r="AQ40" s="74" t="str">
        <f>IF(SUM('Control Sample Data'!U$3:U$98)&gt;10,IF(AND(ISNUMBER('Control Sample Data'!U40),'Control Sample Data'!U40&lt;35,'Control Sample Data'!U40&gt;0),'Control Sample Data'!U40-'Choose Housekeeping Genes'!AS$25,35-'Choose Housekeeping Genes'!AS$25),"")</f>
        <v/>
      </c>
      <c r="AR40" s="74" t="str">
        <f>IF(SUM('Control Sample Data'!V$3:V$98)&gt;10,IF(AND(ISNUMBER('Control Sample Data'!V40),'Control Sample Data'!V40&lt;35,'Control Sample Data'!V40&gt;0),'Control Sample Data'!V40-'Choose Housekeeping Genes'!AT$25,35-'Choose Housekeeping Genes'!AT$25),"")</f>
        <v/>
      </c>
      <c r="AS40" s="29" t="str">
        <f>'Control Sample Data'!A40</f>
        <v>DNMT3L</v>
      </c>
      <c r="AT40" s="28" t="s">
        <v>39</v>
      </c>
      <c r="AU40" s="74" t="str">
        <f ca="1">IF(ISNUMBER(C40-'Choose Housekeeping Genes'!D$15),C40-'Choose Housekeeping Genes'!D$15,"")</f>
        <v/>
      </c>
      <c r="AV40" s="74" t="str">
        <f ca="1">IF(ISNUMBER(D40-'Choose Housekeeping Genes'!E$15),D40-'Choose Housekeeping Genes'!E$15,"")</f>
        <v/>
      </c>
      <c r="AW40" s="74" t="str">
        <f ca="1">IF(ISNUMBER(E40-'Choose Housekeeping Genes'!F$15),E40-'Choose Housekeeping Genes'!F$15,"")</f>
        <v/>
      </c>
      <c r="AX40" s="74" t="str">
        <f ca="1">IF(ISNUMBER(F40-'Choose Housekeeping Genes'!G$15),F40-'Choose Housekeeping Genes'!G$15,"")</f>
        <v/>
      </c>
      <c r="AY40" s="74" t="str">
        <f ca="1">IF(ISNUMBER(G40-'Choose Housekeeping Genes'!H$15),G40-'Choose Housekeeping Genes'!H$15,"")</f>
        <v/>
      </c>
      <c r="AZ40" s="74" t="str">
        <f ca="1">IF(ISNUMBER(H40-'Choose Housekeeping Genes'!I$15),H40-'Choose Housekeeping Genes'!I$15,"")</f>
        <v/>
      </c>
      <c r="BA40" s="74" t="str">
        <f ca="1">IF(ISNUMBER(I40-'Choose Housekeeping Genes'!J$15),I40-'Choose Housekeeping Genes'!J$15,"")</f>
        <v/>
      </c>
      <c r="BB40" s="74" t="str">
        <f ca="1">IF(ISNUMBER(J40-'Choose Housekeeping Genes'!K$15),J40-'Choose Housekeeping Genes'!K$15,"")</f>
        <v/>
      </c>
      <c r="BC40" s="74" t="str">
        <f ca="1">IF(ISNUMBER(K40-'Choose Housekeeping Genes'!L$15),K40-'Choose Housekeeping Genes'!L$15,"")</f>
        <v/>
      </c>
      <c r="BD40" s="74" t="str">
        <f ca="1">IF(ISNUMBER(L40-'Choose Housekeeping Genes'!M$15),L40-'Choose Housekeeping Genes'!M$15,"")</f>
        <v/>
      </c>
      <c r="BE40" s="74" t="str">
        <f ca="1">IF(ISNUMBER(M40-'Choose Housekeeping Genes'!N$15),M40-'Choose Housekeeping Genes'!N$15,"")</f>
        <v/>
      </c>
      <c r="BF40" s="74" t="str">
        <f ca="1">IF(ISNUMBER(N40-'Choose Housekeeping Genes'!O$15),N40-'Choose Housekeeping Genes'!O$15,"")</f>
        <v/>
      </c>
      <c r="BG40" s="74" t="str">
        <f ca="1">IF(ISNUMBER(O40-'Choose Housekeeping Genes'!P$15),O40-'Choose Housekeeping Genes'!P$15,"")</f>
        <v/>
      </c>
      <c r="BH40" s="74" t="str">
        <f ca="1">IF(ISNUMBER(P40-'Choose Housekeeping Genes'!Q$15),P40-'Choose Housekeeping Genes'!Q$15,"")</f>
        <v/>
      </c>
      <c r="BI40" s="74" t="str">
        <f ca="1">IF(ISNUMBER(Q40-'Choose Housekeeping Genes'!R$15),Q40-'Choose Housekeeping Genes'!R$15,"")</f>
        <v/>
      </c>
      <c r="BJ40" s="74" t="str">
        <f ca="1">IF(ISNUMBER(R40-'Choose Housekeeping Genes'!S$15),R40-'Choose Housekeeping Genes'!S$15,"")</f>
        <v/>
      </c>
      <c r="BK40" s="74" t="str">
        <f ca="1">IF(ISNUMBER(S40-'Choose Housekeeping Genes'!T$15),S40-'Choose Housekeeping Genes'!T$15,"")</f>
        <v/>
      </c>
      <c r="BL40" s="74" t="str">
        <f ca="1">IF(ISNUMBER(T40-'Choose Housekeeping Genes'!U$15),T40-'Choose Housekeeping Genes'!U$15,"")</f>
        <v/>
      </c>
      <c r="BM40" s="74" t="str">
        <f ca="1">IF(ISNUMBER(U40-'Choose Housekeeping Genes'!V$15),U40-'Choose Housekeeping Genes'!V$15,"")</f>
        <v/>
      </c>
      <c r="BN40" s="74" t="str">
        <f ca="1">IF(ISNUMBER(V40-'Choose Housekeeping Genes'!W$15),V40-'Choose Housekeeping Genes'!W$15,"")</f>
        <v/>
      </c>
      <c r="BO40" s="141" t="str">
        <f t="shared" si="5"/>
        <v>DNMT3L</v>
      </c>
      <c r="BP40" s="139" t="s">
        <v>39</v>
      </c>
      <c r="BQ40" s="74" t="str">
        <f ca="1">IF(ISNUMBER(Y40-'Choose Housekeeping Genes'!AA$15),Y40-'Choose Housekeeping Genes'!AA$15,"")</f>
        <v/>
      </c>
      <c r="BR40" s="74" t="str">
        <f ca="1">IF(ISNUMBER(Z40-'Choose Housekeeping Genes'!AB$15),Z40-'Choose Housekeeping Genes'!AB$15,"")</f>
        <v/>
      </c>
      <c r="BS40" s="74" t="str">
        <f ca="1">IF(ISNUMBER(AA40-'Choose Housekeeping Genes'!AC$15),AA40-'Choose Housekeeping Genes'!AC$15,"")</f>
        <v/>
      </c>
      <c r="BT40" s="74" t="str">
        <f ca="1">IF(ISNUMBER(AB40-'Choose Housekeeping Genes'!AD$15),AB40-'Choose Housekeeping Genes'!AD$15,"")</f>
        <v/>
      </c>
      <c r="BU40" s="74" t="str">
        <f ca="1">IF(ISNUMBER(AC40-'Choose Housekeeping Genes'!AE$15),AC40-'Choose Housekeeping Genes'!AE$15,"")</f>
        <v/>
      </c>
      <c r="BV40" s="74" t="str">
        <f ca="1">IF(ISNUMBER(AD40-'Choose Housekeeping Genes'!AF$15),AD40-'Choose Housekeeping Genes'!AF$15,"")</f>
        <v/>
      </c>
      <c r="BW40" s="74" t="str">
        <f ca="1">IF(ISNUMBER(AE40-'Choose Housekeeping Genes'!AG$15),AE40-'Choose Housekeeping Genes'!AG$15,"")</f>
        <v/>
      </c>
      <c r="BX40" s="74" t="str">
        <f ca="1">IF(ISNUMBER(AF40-'Choose Housekeeping Genes'!AH$15),AF40-'Choose Housekeeping Genes'!AH$15,"")</f>
        <v/>
      </c>
      <c r="BY40" s="74" t="str">
        <f ca="1">IF(ISNUMBER(AG40-'Choose Housekeeping Genes'!AI$15),AG40-'Choose Housekeeping Genes'!AI$15,"")</f>
        <v/>
      </c>
      <c r="BZ40" s="74" t="str">
        <f ca="1">IF(ISNUMBER(AH40-'Choose Housekeeping Genes'!AJ$15),AH40-'Choose Housekeeping Genes'!AJ$15,"")</f>
        <v/>
      </c>
      <c r="CA40" s="74" t="str">
        <f ca="1">IF(ISNUMBER(AI40-'Choose Housekeeping Genes'!AK$15),AI40-'Choose Housekeeping Genes'!AK$15,"")</f>
        <v/>
      </c>
      <c r="CB40" s="74" t="str">
        <f ca="1">IF(ISNUMBER(AJ40-'Choose Housekeeping Genes'!AL$15),AJ40-'Choose Housekeeping Genes'!AL$15,"")</f>
        <v/>
      </c>
      <c r="CC40" s="74" t="str">
        <f ca="1">IF(ISNUMBER(AK40-'Choose Housekeeping Genes'!AM$15),AK40-'Choose Housekeeping Genes'!AM$15,"")</f>
        <v/>
      </c>
      <c r="CD40" s="74" t="str">
        <f ca="1">IF(ISNUMBER(AL40-'Choose Housekeeping Genes'!AN$15),AL40-'Choose Housekeeping Genes'!AN$15,"")</f>
        <v/>
      </c>
      <c r="CE40" s="74" t="str">
        <f ca="1">IF(ISNUMBER(AM40-'Choose Housekeeping Genes'!AO$15),AM40-'Choose Housekeeping Genes'!AO$15,"")</f>
        <v/>
      </c>
      <c r="CF40" s="74" t="str">
        <f ca="1">IF(ISNUMBER(AN40-'Choose Housekeeping Genes'!AP$15),AN40-'Choose Housekeeping Genes'!AP$15,"")</f>
        <v/>
      </c>
      <c r="CG40" s="74" t="str">
        <f ca="1">IF(ISNUMBER(AO40-'Choose Housekeeping Genes'!AQ$15),AO40-'Choose Housekeeping Genes'!AQ$15,"")</f>
        <v/>
      </c>
      <c r="CH40" s="74" t="str">
        <f ca="1">IF(ISNUMBER(AP40-'Choose Housekeeping Genes'!AR$15),AP40-'Choose Housekeeping Genes'!AR$15,"")</f>
        <v/>
      </c>
      <c r="CI40" s="74" t="str">
        <f ca="1">IF(ISNUMBER(AQ40-'Choose Housekeeping Genes'!AS$15),AQ40-'Choose Housekeeping Genes'!AS$15,"")</f>
        <v/>
      </c>
      <c r="CJ40" s="74" t="str">
        <f ca="1">IF(ISNUMBER(AR40-'Choose Housekeeping Genes'!AT$15),AR40-'Choose Housekeeping Genes'!AT$15,"")</f>
        <v/>
      </c>
      <c r="CK40" s="22" t="e">
        <f t="shared" ca="1" si="6"/>
        <v>#DIV/0!</v>
      </c>
      <c r="CL40" s="111" t="e">
        <f t="shared" ca="1" si="7"/>
        <v>#DIV/0!</v>
      </c>
    </row>
    <row r="41" spans="1:90" ht="12.75" customHeight="1" x14ac:dyDescent="0.2">
      <c r="A41" s="27" t="str">
        <f>'Test Sample Data'!A41</f>
        <v>NOP2</v>
      </c>
      <c r="B41" s="28" t="s">
        <v>40</v>
      </c>
      <c r="C41" s="74" t="str">
        <f>IF(SUM('Test Sample Data'!C$3:C$98)&gt;10,IF(AND(ISNUMBER('Test Sample Data'!C41),'Test Sample Data'!C41&lt;35,'Test Sample Data'!C41&gt;0),'Test Sample Data'!C41-'Choose Housekeeping Genes'!D$25,35-'Choose Housekeeping Genes'!D$25),"")</f>
        <v/>
      </c>
      <c r="D41" s="74" t="str">
        <f>IF(SUM('Test Sample Data'!D$3:D$98)&gt;10,IF(AND(ISNUMBER('Test Sample Data'!D41),'Test Sample Data'!D41&lt;35,'Test Sample Data'!D41&gt;0),'Test Sample Data'!D41-'Choose Housekeeping Genes'!E$25,35-'Choose Housekeeping Genes'!E$25),"")</f>
        <v/>
      </c>
      <c r="E41" s="74" t="str">
        <f>IF(SUM('Test Sample Data'!E$3:E$98)&gt;10,IF(AND(ISNUMBER('Test Sample Data'!E41),'Test Sample Data'!E41&lt;35,'Test Sample Data'!E41&gt;0),'Test Sample Data'!E41-'Choose Housekeeping Genes'!F$25,35-'Choose Housekeeping Genes'!F$25),"")</f>
        <v/>
      </c>
      <c r="F41" s="74" t="str">
        <f>IF(SUM('Test Sample Data'!F$3:F$98)&gt;10,IF(AND(ISNUMBER('Test Sample Data'!F41),'Test Sample Data'!F41&lt;35,'Test Sample Data'!F41&gt;0),'Test Sample Data'!F41-'Choose Housekeeping Genes'!G$25,35-'Choose Housekeeping Genes'!G$25),"")</f>
        <v/>
      </c>
      <c r="G41" s="74" t="str">
        <f>IF(SUM('Test Sample Data'!G$3:G$98)&gt;10,IF(AND(ISNUMBER('Test Sample Data'!G41),'Test Sample Data'!G41&lt;35,'Test Sample Data'!G41&gt;0),'Test Sample Data'!G41-'Choose Housekeeping Genes'!H$25,35-'Choose Housekeeping Genes'!H$25),"")</f>
        <v/>
      </c>
      <c r="H41" s="74" t="str">
        <f>IF(SUM('Test Sample Data'!H$3:H$98)&gt;10,IF(AND(ISNUMBER('Test Sample Data'!H41),'Test Sample Data'!H41&lt;35,'Test Sample Data'!H41&gt;0),'Test Sample Data'!H41-'Choose Housekeeping Genes'!I$25,35-'Choose Housekeeping Genes'!I$25),"")</f>
        <v/>
      </c>
      <c r="I41" s="74" t="str">
        <f>IF(SUM('Test Sample Data'!I$3:I$98)&gt;10,IF(AND(ISNUMBER('Test Sample Data'!I41),'Test Sample Data'!I41&lt;35,'Test Sample Data'!I41&gt;0),'Test Sample Data'!I41-'Choose Housekeeping Genes'!J$25,35-'Choose Housekeeping Genes'!J$25),"")</f>
        <v/>
      </c>
      <c r="J41" s="74" t="str">
        <f>IF(SUM('Test Sample Data'!J$3:J$98)&gt;10,IF(AND(ISNUMBER('Test Sample Data'!J41),'Test Sample Data'!J41&lt;35,'Test Sample Data'!J41&gt;0),'Test Sample Data'!J41-'Choose Housekeeping Genes'!K$25,35-'Choose Housekeeping Genes'!K$25),"")</f>
        <v/>
      </c>
      <c r="K41" s="74" t="str">
        <f>IF(SUM('Test Sample Data'!K$3:K$98)&gt;10,IF(AND(ISNUMBER('Test Sample Data'!K41),'Test Sample Data'!K41&lt;35,'Test Sample Data'!K41&gt;0),'Test Sample Data'!K41-'Choose Housekeeping Genes'!L$25,35-'Choose Housekeeping Genes'!L$25),"")</f>
        <v/>
      </c>
      <c r="L41" s="74" t="str">
        <f>IF(SUM('Test Sample Data'!L$3:L$98)&gt;10,IF(AND(ISNUMBER('Test Sample Data'!L41),'Test Sample Data'!L41&lt;35,'Test Sample Data'!L41&gt;0),'Test Sample Data'!L41-'Choose Housekeeping Genes'!M$25,35-'Choose Housekeeping Genes'!M$25),"")</f>
        <v/>
      </c>
      <c r="M41" s="74" t="str">
        <f>IF(SUM('Test Sample Data'!M$3:M$98)&gt;10,IF(AND(ISNUMBER('Test Sample Data'!M41),'Test Sample Data'!M41&lt;35,'Test Sample Data'!M41&gt;0),'Test Sample Data'!M41-'Choose Housekeeping Genes'!N$25,35-'Choose Housekeeping Genes'!N$25),"")</f>
        <v/>
      </c>
      <c r="N41" s="74" t="str">
        <f>IF(SUM('Test Sample Data'!N$3:N$98)&gt;10,IF(AND(ISNUMBER('Test Sample Data'!N41),'Test Sample Data'!N41&lt;35,'Test Sample Data'!N41&gt;0),'Test Sample Data'!N41-'Choose Housekeeping Genes'!O$25,35-'Choose Housekeeping Genes'!O$25),"")</f>
        <v/>
      </c>
      <c r="O41" s="74" t="str">
        <f>IF(SUM('Test Sample Data'!O$3:O$98)&gt;10,IF(AND(ISNUMBER('Test Sample Data'!O41),'Test Sample Data'!O41&lt;35,'Test Sample Data'!O41&gt;0),'Test Sample Data'!O41-'Choose Housekeeping Genes'!P$25,35-'Choose Housekeeping Genes'!P$25),"")</f>
        <v/>
      </c>
      <c r="P41" s="74" t="str">
        <f>IF(SUM('Test Sample Data'!P$3:P$98)&gt;10,IF(AND(ISNUMBER('Test Sample Data'!P41),'Test Sample Data'!P41&lt;35,'Test Sample Data'!P41&gt;0),'Test Sample Data'!P41-'Choose Housekeeping Genes'!Q$25,35-'Choose Housekeeping Genes'!Q$25),"")</f>
        <v/>
      </c>
      <c r="Q41" s="74" t="str">
        <f>IF(SUM('Test Sample Data'!Q$3:Q$98)&gt;10,IF(AND(ISNUMBER('Test Sample Data'!Q41),'Test Sample Data'!Q41&lt;35,'Test Sample Data'!Q41&gt;0),'Test Sample Data'!Q41-'Choose Housekeeping Genes'!R$25,35-'Choose Housekeeping Genes'!R$25),"")</f>
        <v/>
      </c>
      <c r="R41" s="74" t="str">
        <f>IF(SUM('Test Sample Data'!R$3:R$98)&gt;10,IF(AND(ISNUMBER('Test Sample Data'!R41),'Test Sample Data'!R41&lt;35,'Test Sample Data'!R41&gt;0),'Test Sample Data'!R41-'Choose Housekeeping Genes'!S$25,35-'Choose Housekeeping Genes'!S$25),"")</f>
        <v/>
      </c>
      <c r="S41" s="74" t="str">
        <f>IF(SUM('Test Sample Data'!S$3:S$98)&gt;10,IF(AND(ISNUMBER('Test Sample Data'!S41),'Test Sample Data'!S41&lt;35,'Test Sample Data'!S41&gt;0),'Test Sample Data'!S41-'Choose Housekeeping Genes'!T$25,35-'Choose Housekeeping Genes'!T$25),"")</f>
        <v/>
      </c>
      <c r="T41" s="74" t="str">
        <f>IF(SUM('Test Sample Data'!T$3:T$98)&gt;10,IF(AND(ISNUMBER('Test Sample Data'!T41),'Test Sample Data'!T41&lt;35,'Test Sample Data'!T41&gt;0),'Test Sample Data'!T41-'Choose Housekeeping Genes'!U$25,35-'Choose Housekeeping Genes'!U$25),"")</f>
        <v/>
      </c>
      <c r="U41" s="74" t="str">
        <f>IF(SUM('Test Sample Data'!U$3:U$98)&gt;10,IF(AND(ISNUMBER('Test Sample Data'!U41),'Test Sample Data'!U41&lt;35,'Test Sample Data'!U41&gt;0),'Test Sample Data'!U41-'Choose Housekeeping Genes'!V$25,35-'Choose Housekeeping Genes'!V$25),"")</f>
        <v/>
      </c>
      <c r="V41" s="74" t="str">
        <f>IF(SUM('Test Sample Data'!V$3:V$98)&gt;10,IF(AND(ISNUMBER('Test Sample Data'!V41),'Test Sample Data'!V41&lt;35,'Test Sample Data'!V41&gt;0),'Test Sample Data'!V41-'Choose Housekeeping Genes'!W$25,35-'Choose Housekeeping Genes'!W$25),"")</f>
        <v/>
      </c>
      <c r="W41" s="138" t="str">
        <f>'Control Sample Data'!A41</f>
        <v>NOP2</v>
      </c>
      <c r="X41" s="139" t="s">
        <v>40</v>
      </c>
      <c r="Y41" s="74" t="str">
        <f>IF(SUM('Control Sample Data'!C$3:C$98)&gt;10,IF(AND(ISNUMBER('Control Sample Data'!C41),'Control Sample Data'!C41&lt;35,'Control Sample Data'!C41&gt;0),'Control Sample Data'!C41-'Choose Housekeeping Genes'!AA$25,35-'Choose Housekeeping Genes'!AA$25),"")</f>
        <v/>
      </c>
      <c r="Z41" s="74" t="str">
        <f>IF(SUM('Control Sample Data'!D$3:D$98)&gt;10,IF(AND(ISNUMBER('Control Sample Data'!D41),'Control Sample Data'!D41&lt;35,'Control Sample Data'!D41&gt;0),'Control Sample Data'!D41-'Choose Housekeeping Genes'!AB$25,35-'Choose Housekeeping Genes'!AB$25),"")</f>
        <v/>
      </c>
      <c r="AA41" s="74" t="str">
        <f>IF(SUM('Control Sample Data'!E$3:E$98)&gt;10,IF(AND(ISNUMBER('Control Sample Data'!E41),'Control Sample Data'!E41&lt;35,'Control Sample Data'!E41&gt;0),'Control Sample Data'!E41-'Choose Housekeeping Genes'!AC$25,35-'Choose Housekeeping Genes'!AC$25),"")</f>
        <v/>
      </c>
      <c r="AB41" s="74" t="str">
        <f>IF(SUM('Control Sample Data'!F$3:F$98)&gt;10,IF(AND(ISNUMBER('Control Sample Data'!F41),'Control Sample Data'!F41&lt;35,'Control Sample Data'!F41&gt;0),'Control Sample Data'!F41-'Choose Housekeeping Genes'!AD$25,35-'Choose Housekeeping Genes'!AD$25),"")</f>
        <v/>
      </c>
      <c r="AC41" s="74" t="str">
        <f>IF(SUM('Control Sample Data'!G$3:G$98)&gt;10,IF(AND(ISNUMBER('Control Sample Data'!G41),'Control Sample Data'!G41&lt;35,'Control Sample Data'!G41&gt;0),'Control Sample Data'!G41-'Choose Housekeeping Genes'!AE$25,35-'Choose Housekeeping Genes'!AE$25),"")</f>
        <v/>
      </c>
      <c r="AD41" s="74" t="str">
        <f>IF(SUM('Control Sample Data'!H$3:H$98)&gt;10,IF(AND(ISNUMBER('Control Sample Data'!H41),'Control Sample Data'!H41&lt;35,'Control Sample Data'!H41&gt;0),'Control Sample Data'!H41-'Choose Housekeeping Genes'!AF$25,35-'Choose Housekeeping Genes'!AF$25),"")</f>
        <v/>
      </c>
      <c r="AE41" s="74" t="str">
        <f>IF(SUM('Control Sample Data'!I$3:I$98)&gt;10,IF(AND(ISNUMBER('Control Sample Data'!I41),'Control Sample Data'!I41&lt;35,'Control Sample Data'!I41&gt;0),'Control Sample Data'!I41-'Choose Housekeeping Genes'!AG$25,35-'Choose Housekeeping Genes'!AG$25),"")</f>
        <v/>
      </c>
      <c r="AF41" s="74" t="str">
        <f>IF(SUM('Control Sample Data'!J$3:J$98)&gt;10,IF(AND(ISNUMBER('Control Sample Data'!J41),'Control Sample Data'!J41&lt;35,'Control Sample Data'!J41&gt;0),'Control Sample Data'!J41-'Choose Housekeeping Genes'!AH$25,35-'Choose Housekeeping Genes'!AH$25),"")</f>
        <v/>
      </c>
      <c r="AG41" s="74" t="str">
        <f>IF(SUM('Control Sample Data'!K$3:K$98)&gt;10,IF(AND(ISNUMBER('Control Sample Data'!K41),'Control Sample Data'!K41&lt;35,'Control Sample Data'!K41&gt;0),'Control Sample Data'!K41-'Choose Housekeeping Genes'!AI$25,35-'Choose Housekeeping Genes'!AI$25),"")</f>
        <v/>
      </c>
      <c r="AH41" s="74" t="str">
        <f>IF(SUM('Control Sample Data'!L$3:L$98)&gt;10,IF(AND(ISNUMBER('Control Sample Data'!L41),'Control Sample Data'!L41&lt;35,'Control Sample Data'!L41&gt;0),'Control Sample Data'!L41-'Choose Housekeeping Genes'!AJ$25,35-'Choose Housekeeping Genes'!AJ$25),"")</f>
        <v/>
      </c>
      <c r="AI41" s="74" t="str">
        <f>IF(SUM('Control Sample Data'!M$3:M$98)&gt;10,IF(AND(ISNUMBER('Control Sample Data'!M41),'Control Sample Data'!M41&lt;35,'Control Sample Data'!M41&gt;0),'Control Sample Data'!M41-'Choose Housekeeping Genes'!AK$25,35-'Choose Housekeeping Genes'!AK$25),"")</f>
        <v/>
      </c>
      <c r="AJ41" s="74" t="str">
        <f>IF(SUM('Control Sample Data'!N$3:N$98)&gt;10,IF(AND(ISNUMBER('Control Sample Data'!N41),'Control Sample Data'!N41&lt;35,'Control Sample Data'!N41&gt;0),'Control Sample Data'!N41-'Choose Housekeeping Genes'!AL$25,35-'Choose Housekeeping Genes'!AL$25),"")</f>
        <v/>
      </c>
      <c r="AK41" s="74" t="str">
        <f>IF(SUM('Control Sample Data'!O$3:O$98)&gt;10,IF(AND(ISNUMBER('Control Sample Data'!O41),'Control Sample Data'!O41&lt;35,'Control Sample Data'!O41&gt;0),'Control Sample Data'!O41-'Choose Housekeeping Genes'!AM$25,35-'Choose Housekeeping Genes'!AM$25),"")</f>
        <v/>
      </c>
      <c r="AL41" s="74" t="str">
        <f>IF(SUM('Control Sample Data'!P$3:P$98)&gt;10,IF(AND(ISNUMBER('Control Sample Data'!P41),'Control Sample Data'!P41&lt;35,'Control Sample Data'!P41&gt;0),'Control Sample Data'!P41-'Choose Housekeeping Genes'!AN$25,35-'Choose Housekeeping Genes'!AN$25),"")</f>
        <v/>
      </c>
      <c r="AM41" s="74" t="str">
        <f>IF(SUM('Control Sample Data'!Q$3:Q$98)&gt;10,IF(AND(ISNUMBER('Control Sample Data'!Q41),'Control Sample Data'!Q41&lt;35,'Control Sample Data'!Q41&gt;0),'Control Sample Data'!Q41-'Choose Housekeeping Genes'!AO$25,35-'Choose Housekeeping Genes'!AO$25),"")</f>
        <v/>
      </c>
      <c r="AN41" s="74" t="str">
        <f>IF(SUM('Control Sample Data'!R$3:R$98)&gt;10,IF(AND(ISNUMBER('Control Sample Data'!R41),'Control Sample Data'!R41&lt;35,'Control Sample Data'!R41&gt;0),'Control Sample Data'!R41-'Choose Housekeeping Genes'!AP$25,35-'Choose Housekeeping Genes'!AP$25),"")</f>
        <v/>
      </c>
      <c r="AO41" s="74" t="str">
        <f>IF(SUM('Control Sample Data'!S$3:S$98)&gt;10,IF(AND(ISNUMBER('Control Sample Data'!S41),'Control Sample Data'!S41&lt;35,'Control Sample Data'!S41&gt;0),'Control Sample Data'!S41-'Choose Housekeeping Genes'!AQ$25,35-'Choose Housekeeping Genes'!AQ$25),"")</f>
        <v/>
      </c>
      <c r="AP41" s="74" t="str">
        <f>IF(SUM('Control Sample Data'!T$3:T$98)&gt;10,IF(AND(ISNUMBER('Control Sample Data'!T41),'Control Sample Data'!T41&lt;35,'Control Sample Data'!T41&gt;0),'Control Sample Data'!T41-'Choose Housekeeping Genes'!AR$25,35-'Choose Housekeeping Genes'!AR$25),"")</f>
        <v/>
      </c>
      <c r="AQ41" s="74" t="str">
        <f>IF(SUM('Control Sample Data'!U$3:U$98)&gt;10,IF(AND(ISNUMBER('Control Sample Data'!U41),'Control Sample Data'!U41&lt;35,'Control Sample Data'!U41&gt;0),'Control Sample Data'!U41-'Choose Housekeeping Genes'!AS$25,35-'Choose Housekeeping Genes'!AS$25),"")</f>
        <v/>
      </c>
      <c r="AR41" s="74" t="str">
        <f>IF(SUM('Control Sample Data'!V$3:V$98)&gt;10,IF(AND(ISNUMBER('Control Sample Data'!V41),'Control Sample Data'!V41&lt;35,'Control Sample Data'!V41&gt;0),'Control Sample Data'!V41-'Choose Housekeeping Genes'!AT$25,35-'Choose Housekeeping Genes'!AT$25),"")</f>
        <v/>
      </c>
      <c r="AS41" s="29" t="str">
        <f>'Control Sample Data'!A41</f>
        <v>NOP2</v>
      </c>
      <c r="AT41" s="28" t="s">
        <v>40</v>
      </c>
      <c r="AU41" s="74" t="str">
        <f ca="1">IF(ISNUMBER(C41-'Choose Housekeeping Genes'!D$15),C41-'Choose Housekeeping Genes'!D$15,"")</f>
        <v/>
      </c>
      <c r="AV41" s="74" t="str">
        <f ca="1">IF(ISNUMBER(D41-'Choose Housekeeping Genes'!E$15),D41-'Choose Housekeeping Genes'!E$15,"")</f>
        <v/>
      </c>
      <c r="AW41" s="74" t="str">
        <f ca="1">IF(ISNUMBER(E41-'Choose Housekeeping Genes'!F$15),E41-'Choose Housekeeping Genes'!F$15,"")</f>
        <v/>
      </c>
      <c r="AX41" s="74" t="str">
        <f ca="1">IF(ISNUMBER(F41-'Choose Housekeeping Genes'!G$15),F41-'Choose Housekeeping Genes'!G$15,"")</f>
        <v/>
      </c>
      <c r="AY41" s="74" t="str">
        <f ca="1">IF(ISNUMBER(G41-'Choose Housekeeping Genes'!H$15),G41-'Choose Housekeeping Genes'!H$15,"")</f>
        <v/>
      </c>
      <c r="AZ41" s="74" t="str">
        <f ca="1">IF(ISNUMBER(H41-'Choose Housekeeping Genes'!I$15),H41-'Choose Housekeeping Genes'!I$15,"")</f>
        <v/>
      </c>
      <c r="BA41" s="74" t="str">
        <f ca="1">IF(ISNUMBER(I41-'Choose Housekeeping Genes'!J$15),I41-'Choose Housekeeping Genes'!J$15,"")</f>
        <v/>
      </c>
      <c r="BB41" s="74" t="str">
        <f ca="1">IF(ISNUMBER(J41-'Choose Housekeeping Genes'!K$15),J41-'Choose Housekeeping Genes'!K$15,"")</f>
        <v/>
      </c>
      <c r="BC41" s="74" t="str">
        <f ca="1">IF(ISNUMBER(K41-'Choose Housekeeping Genes'!L$15),K41-'Choose Housekeeping Genes'!L$15,"")</f>
        <v/>
      </c>
      <c r="BD41" s="74" t="str">
        <f ca="1">IF(ISNUMBER(L41-'Choose Housekeeping Genes'!M$15),L41-'Choose Housekeeping Genes'!M$15,"")</f>
        <v/>
      </c>
      <c r="BE41" s="74" t="str">
        <f ca="1">IF(ISNUMBER(M41-'Choose Housekeeping Genes'!N$15),M41-'Choose Housekeeping Genes'!N$15,"")</f>
        <v/>
      </c>
      <c r="BF41" s="74" t="str">
        <f ca="1">IF(ISNUMBER(N41-'Choose Housekeeping Genes'!O$15),N41-'Choose Housekeeping Genes'!O$15,"")</f>
        <v/>
      </c>
      <c r="BG41" s="74" t="str">
        <f ca="1">IF(ISNUMBER(O41-'Choose Housekeeping Genes'!P$15),O41-'Choose Housekeeping Genes'!P$15,"")</f>
        <v/>
      </c>
      <c r="BH41" s="74" t="str">
        <f ca="1">IF(ISNUMBER(P41-'Choose Housekeeping Genes'!Q$15),P41-'Choose Housekeeping Genes'!Q$15,"")</f>
        <v/>
      </c>
      <c r="BI41" s="74" t="str">
        <f ca="1">IF(ISNUMBER(Q41-'Choose Housekeeping Genes'!R$15),Q41-'Choose Housekeeping Genes'!R$15,"")</f>
        <v/>
      </c>
      <c r="BJ41" s="74" t="str">
        <f ca="1">IF(ISNUMBER(R41-'Choose Housekeeping Genes'!S$15),R41-'Choose Housekeeping Genes'!S$15,"")</f>
        <v/>
      </c>
      <c r="BK41" s="74" t="str">
        <f ca="1">IF(ISNUMBER(S41-'Choose Housekeeping Genes'!T$15),S41-'Choose Housekeeping Genes'!T$15,"")</f>
        <v/>
      </c>
      <c r="BL41" s="74" t="str">
        <f ca="1">IF(ISNUMBER(T41-'Choose Housekeeping Genes'!U$15),T41-'Choose Housekeeping Genes'!U$15,"")</f>
        <v/>
      </c>
      <c r="BM41" s="74" t="str">
        <f ca="1">IF(ISNUMBER(U41-'Choose Housekeeping Genes'!V$15),U41-'Choose Housekeeping Genes'!V$15,"")</f>
        <v/>
      </c>
      <c r="BN41" s="74" t="str">
        <f ca="1">IF(ISNUMBER(V41-'Choose Housekeeping Genes'!W$15),V41-'Choose Housekeeping Genes'!W$15,"")</f>
        <v/>
      </c>
      <c r="BO41" s="141" t="str">
        <f t="shared" si="5"/>
        <v>NOP2</v>
      </c>
      <c r="BP41" s="139" t="s">
        <v>40</v>
      </c>
      <c r="BQ41" s="74" t="str">
        <f ca="1">IF(ISNUMBER(Y41-'Choose Housekeeping Genes'!AA$15),Y41-'Choose Housekeeping Genes'!AA$15,"")</f>
        <v/>
      </c>
      <c r="BR41" s="74" t="str">
        <f ca="1">IF(ISNUMBER(Z41-'Choose Housekeeping Genes'!AB$15),Z41-'Choose Housekeeping Genes'!AB$15,"")</f>
        <v/>
      </c>
      <c r="BS41" s="74" t="str">
        <f ca="1">IF(ISNUMBER(AA41-'Choose Housekeeping Genes'!AC$15),AA41-'Choose Housekeeping Genes'!AC$15,"")</f>
        <v/>
      </c>
      <c r="BT41" s="74" t="str">
        <f ca="1">IF(ISNUMBER(AB41-'Choose Housekeeping Genes'!AD$15),AB41-'Choose Housekeeping Genes'!AD$15,"")</f>
        <v/>
      </c>
      <c r="BU41" s="74" t="str">
        <f ca="1">IF(ISNUMBER(AC41-'Choose Housekeeping Genes'!AE$15),AC41-'Choose Housekeeping Genes'!AE$15,"")</f>
        <v/>
      </c>
      <c r="BV41" s="74" t="str">
        <f ca="1">IF(ISNUMBER(AD41-'Choose Housekeeping Genes'!AF$15),AD41-'Choose Housekeeping Genes'!AF$15,"")</f>
        <v/>
      </c>
      <c r="BW41" s="74" t="str">
        <f ca="1">IF(ISNUMBER(AE41-'Choose Housekeeping Genes'!AG$15),AE41-'Choose Housekeeping Genes'!AG$15,"")</f>
        <v/>
      </c>
      <c r="BX41" s="74" t="str">
        <f ca="1">IF(ISNUMBER(AF41-'Choose Housekeeping Genes'!AH$15),AF41-'Choose Housekeeping Genes'!AH$15,"")</f>
        <v/>
      </c>
      <c r="BY41" s="74" t="str">
        <f ca="1">IF(ISNUMBER(AG41-'Choose Housekeeping Genes'!AI$15),AG41-'Choose Housekeeping Genes'!AI$15,"")</f>
        <v/>
      </c>
      <c r="BZ41" s="74" t="str">
        <f ca="1">IF(ISNUMBER(AH41-'Choose Housekeeping Genes'!AJ$15),AH41-'Choose Housekeeping Genes'!AJ$15,"")</f>
        <v/>
      </c>
      <c r="CA41" s="74" t="str">
        <f ca="1">IF(ISNUMBER(AI41-'Choose Housekeeping Genes'!AK$15),AI41-'Choose Housekeeping Genes'!AK$15,"")</f>
        <v/>
      </c>
      <c r="CB41" s="74" t="str">
        <f ca="1">IF(ISNUMBER(AJ41-'Choose Housekeeping Genes'!AL$15),AJ41-'Choose Housekeeping Genes'!AL$15,"")</f>
        <v/>
      </c>
      <c r="CC41" s="74" t="str">
        <f ca="1">IF(ISNUMBER(AK41-'Choose Housekeeping Genes'!AM$15),AK41-'Choose Housekeeping Genes'!AM$15,"")</f>
        <v/>
      </c>
      <c r="CD41" s="74" t="str">
        <f ca="1">IF(ISNUMBER(AL41-'Choose Housekeeping Genes'!AN$15),AL41-'Choose Housekeeping Genes'!AN$15,"")</f>
        <v/>
      </c>
      <c r="CE41" s="74" t="str">
        <f ca="1">IF(ISNUMBER(AM41-'Choose Housekeeping Genes'!AO$15),AM41-'Choose Housekeeping Genes'!AO$15,"")</f>
        <v/>
      </c>
      <c r="CF41" s="74" t="str">
        <f ca="1">IF(ISNUMBER(AN41-'Choose Housekeeping Genes'!AP$15),AN41-'Choose Housekeeping Genes'!AP$15,"")</f>
        <v/>
      </c>
      <c r="CG41" s="74" t="str">
        <f ca="1">IF(ISNUMBER(AO41-'Choose Housekeeping Genes'!AQ$15),AO41-'Choose Housekeeping Genes'!AQ$15,"")</f>
        <v/>
      </c>
      <c r="CH41" s="74" t="str">
        <f ca="1">IF(ISNUMBER(AP41-'Choose Housekeeping Genes'!AR$15),AP41-'Choose Housekeeping Genes'!AR$15,"")</f>
        <v/>
      </c>
      <c r="CI41" s="74" t="str">
        <f ca="1">IF(ISNUMBER(AQ41-'Choose Housekeeping Genes'!AS$15),AQ41-'Choose Housekeeping Genes'!AS$15,"")</f>
        <v/>
      </c>
      <c r="CJ41" s="74" t="str">
        <f ca="1">IF(ISNUMBER(AR41-'Choose Housekeeping Genes'!AT$15),AR41-'Choose Housekeeping Genes'!AT$15,"")</f>
        <v/>
      </c>
      <c r="CK41" s="22" t="e">
        <f t="shared" ca="1" si="6"/>
        <v>#DIV/0!</v>
      </c>
      <c r="CL41" s="111" t="e">
        <f t="shared" ca="1" si="7"/>
        <v>#DIV/0!</v>
      </c>
    </row>
    <row r="42" spans="1:90" ht="12.75" customHeight="1" x14ac:dyDescent="0.2">
      <c r="A42" s="27" t="str">
        <f>'Test Sample Data'!A42</f>
        <v>NSUN3</v>
      </c>
      <c r="B42" s="28" t="s">
        <v>41</v>
      </c>
      <c r="C42" s="74" t="str">
        <f>IF(SUM('Test Sample Data'!C$3:C$98)&gt;10,IF(AND(ISNUMBER('Test Sample Data'!C42),'Test Sample Data'!C42&lt;35,'Test Sample Data'!C42&gt;0),'Test Sample Data'!C42-'Choose Housekeeping Genes'!D$25,35-'Choose Housekeeping Genes'!D$25),"")</f>
        <v/>
      </c>
      <c r="D42" s="74" t="str">
        <f>IF(SUM('Test Sample Data'!D$3:D$98)&gt;10,IF(AND(ISNUMBER('Test Sample Data'!D42),'Test Sample Data'!D42&lt;35,'Test Sample Data'!D42&gt;0),'Test Sample Data'!D42-'Choose Housekeeping Genes'!E$25,35-'Choose Housekeeping Genes'!E$25),"")</f>
        <v/>
      </c>
      <c r="E42" s="74" t="str">
        <f>IF(SUM('Test Sample Data'!E$3:E$98)&gt;10,IF(AND(ISNUMBER('Test Sample Data'!E42),'Test Sample Data'!E42&lt;35,'Test Sample Data'!E42&gt;0),'Test Sample Data'!E42-'Choose Housekeeping Genes'!F$25,35-'Choose Housekeeping Genes'!F$25),"")</f>
        <v/>
      </c>
      <c r="F42" s="74" t="str">
        <f>IF(SUM('Test Sample Data'!F$3:F$98)&gt;10,IF(AND(ISNUMBER('Test Sample Data'!F42),'Test Sample Data'!F42&lt;35,'Test Sample Data'!F42&gt;0),'Test Sample Data'!F42-'Choose Housekeeping Genes'!G$25,35-'Choose Housekeeping Genes'!G$25),"")</f>
        <v/>
      </c>
      <c r="G42" s="74" t="str">
        <f>IF(SUM('Test Sample Data'!G$3:G$98)&gt;10,IF(AND(ISNUMBER('Test Sample Data'!G42),'Test Sample Data'!G42&lt;35,'Test Sample Data'!G42&gt;0),'Test Sample Data'!G42-'Choose Housekeeping Genes'!H$25,35-'Choose Housekeeping Genes'!H$25),"")</f>
        <v/>
      </c>
      <c r="H42" s="74" t="str">
        <f>IF(SUM('Test Sample Data'!H$3:H$98)&gt;10,IF(AND(ISNUMBER('Test Sample Data'!H42),'Test Sample Data'!H42&lt;35,'Test Sample Data'!H42&gt;0),'Test Sample Data'!H42-'Choose Housekeeping Genes'!I$25,35-'Choose Housekeeping Genes'!I$25),"")</f>
        <v/>
      </c>
      <c r="I42" s="74" t="str">
        <f>IF(SUM('Test Sample Data'!I$3:I$98)&gt;10,IF(AND(ISNUMBER('Test Sample Data'!I42),'Test Sample Data'!I42&lt;35,'Test Sample Data'!I42&gt;0),'Test Sample Data'!I42-'Choose Housekeeping Genes'!J$25,35-'Choose Housekeeping Genes'!J$25),"")</f>
        <v/>
      </c>
      <c r="J42" s="74" t="str">
        <f>IF(SUM('Test Sample Data'!J$3:J$98)&gt;10,IF(AND(ISNUMBER('Test Sample Data'!J42),'Test Sample Data'!J42&lt;35,'Test Sample Data'!J42&gt;0),'Test Sample Data'!J42-'Choose Housekeeping Genes'!K$25,35-'Choose Housekeeping Genes'!K$25),"")</f>
        <v/>
      </c>
      <c r="K42" s="74" t="str">
        <f>IF(SUM('Test Sample Data'!K$3:K$98)&gt;10,IF(AND(ISNUMBER('Test Sample Data'!K42),'Test Sample Data'!K42&lt;35,'Test Sample Data'!K42&gt;0),'Test Sample Data'!K42-'Choose Housekeeping Genes'!L$25,35-'Choose Housekeeping Genes'!L$25),"")</f>
        <v/>
      </c>
      <c r="L42" s="74" t="str">
        <f>IF(SUM('Test Sample Data'!L$3:L$98)&gt;10,IF(AND(ISNUMBER('Test Sample Data'!L42),'Test Sample Data'!L42&lt;35,'Test Sample Data'!L42&gt;0),'Test Sample Data'!L42-'Choose Housekeeping Genes'!M$25,35-'Choose Housekeeping Genes'!M$25),"")</f>
        <v/>
      </c>
      <c r="M42" s="74" t="str">
        <f>IF(SUM('Test Sample Data'!M$3:M$98)&gt;10,IF(AND(ISNUMBER('Test Sample Data'!M42),'Test Sample Data'!M42&lt;35,'Test Sample Data'!M42&gt;0),'Test Sample Data'!M42-'Choose Housekeeping Genes'!N$25,35-'Choose Housekeeping Genes'!N$25),"")</f>
        <v/>
      </c>
      <c r="N42" s="74" t="str">
        <f>IF(SUM('Test Sample Data'!N$3:N$98)&gt;10,IF(AND(ISNUMBER('Test Sample Data'!N42),'Test Sample Data'!N42&lt;35,'Test Sample Data'!N42&gt;0),'Test Sample Data'!N42-'Choose Housekeeping Genes'!O$25,35-'Choose Housekeeping Genes'!O$25),"")</f>
        <v/>
      </c>
      <c r="O42" s="74" t="str">
        <f>IF(SUM('Test Sample Data'!O$3:O$98)&gt;10,IF(AND(ISNUMBER('Test Sample Data'!O42),'Test Sample Data'!O42&lt;35,'Test Sample Data'!O42&gt;0),'Test Sample Data'!O42-'Choose Housekeeping Genes'!P$25,35-'Choose Housekeeping Genes'!P$25),"")</f>
        <v/>
      </c>
      <c r="P42" s="74" t="str">
        <f>IF(SUM('Test Sample Data'!P$3:P$98)&gt;10,IF(AND(ISNUMBER('Test Sample Data'!P42),'Test Sample Data'!P42&lt;35,'Test Sample Data'!P42&gt;0),'Test Sample Data'!P42-'Choose Housekeeping Genes'!Q$25,35-'Choose Housekeeping Genes'!Q$25),"")</f>
        <v/>
      </c>
      <c r="Q42" s="74" t="str">
        <f>IF(SUM('Test Sample Data'!Q$3:Q$98)&gt;10,IF(AND(ISNUMBER('Test Sample Data'!Q42),'Test Sample Data'!Q42&lt;35,'Test Sample Data'!Q42&gt;0),'Test Sample Data'!Q42-'Choose Housekeeping Genes'!R$25,35-'Choose Housekeeping Genes'!R$25),"")</f>
        <v/>
      </c>
      <c r="R42" s="74" t="str">
        <f>IF(SUM('Test Sample Data'!R$3:R$98)&gt;10,IF(AND(ISNUMBER('Test Sample Data'!R42),'Test Sample Data'!R42&lt;35,'Test Sample Data'!R42&gt;0),'Test Sample Data'!R42-'Choose Housekeeping Genes'!S$25,35-'Choose Housekeeping Genes'!S$25),"")</f>
        <v/>
      </c>
      <c r="S42" s="74" t="str">
        <f>IF(SUM('Test Sample Data'!S$3:S$98)&gt;10,IF(AND(ISNUMBER('Test Sample Data'!S42),'Test Sample Data'!S42&lt;35,'Test Sample Data'!S42&gt;0),'Test Sample Data'!S42-'Choose Housekeeping Genes'!T$25,35-'Choose Housekeeping Genes'!T$25),"")</f>
        <v/>
      </c>
      <c r="T42" s="74" t="str">
        <f>IF(SUM('Test Sample Data'!T$3:T$98)&gt;10,IF(AND(ISNUMBER('Test Sample Data'!T42),'Test Sample Data'!T42&lt;35,'Test Sample Data'!T42&gt;0),'Test Sample Data'!T42-'Choose Housekeeping Genes'!U$25,35-'Choose Housekeeping Genes'!U$25),"")</f>
        <v/>
      </c>
      <c r="U42" s="74" t="str">
        <f>IF(SUM('Test Sample Data'!U$3:U$98)&gt;10,IF(AND(ISNUMBER('Test Sample Data'!U42),'Test Sample Data'!U42&lt;35,'Test Sample Data'!U42&gt;0),'Test Sample Data'!U42-'Choose Housekeeping Genes'!V$25,35-'Choose Housekeeping Genes'!V$25),"")</f>
        <v/>
      </c>
      <c r="V42" s="74" t="str">
        <f>IF(SUM('Test Sample Data'!V$3:V$98)&gt;10,IF(AND(ISNUMBER('Test Sample Data'!V42),'Test Sample Data'!V42&lt;35,'Test Sample Data'!V42&gt;0),'Test Sample Data'!V42-'Choose Housekeeping Genes'!W$25,35-'Choose Housekeeping Genes'!W$25),"")</f>
        <v/>
      </c>
      <c r="W42" s="138" t="str">
        <f>'Control Sample Data'!A42</f>
        <v>NSUN3</v>
      </c>
      <c r="X42" s="139" t="s">
        <v>41</v>
      </c>
      <c r="Y42" s="74" t="str">
        <f>IF(SUM('Control Sample Data'!C$3:C$98)&gt;10,IF(AND(ISNUMBER('Control Sample Data'!C42),'Control Sample Data'!C42&lt;35,'Control Sample Data'!C42&gt;0),'Control Sample Data'!C42-'Choose Housekeeping Genes'!AA$25,35-'Choose Housekeeping Genes'!AA$25),"")</f>
        <v/>
      </c>
      <c r="Z42" s="74" t="str">
        <f>IF(SUM('Control Sample Data'!D$3:D$98)&gt;10,IF(AND(ISNUMBER('Control Sample Data'!D42),'Control Sample Data'!D42&lt;35,'Control Sample Data'!D42&gt;0),'Control Sample Data'!D42-'Choose Housekeeping Genes'!AB$25,35-'Choose Housekeeping Genes'!AB$25),"")</f>
        <v/>
      </c>
      <c r="AA42" s="74" t="str">
        <f>IF(SUM('Control Sample Data'!E$3:E$98)&gt;10,IF(AND(ISNUMBER('Control Sample Data'!E42),'Control Sample Data'!E42&lt;35,'Control Sample Data'!E42&gt;0),'Control Sample Data'!E42-'Choose Housekeeping Genes'!AC$25,35-'Choose Housekeeping Genes'!AC$25),"")</f>
        <v/>
      </c>
      <c r="AB42" s="74" t="str">
        <f>IF(SUM('Control Sample Data'!F$3:F$98)&gt;10,IF(AND(ISNUMBER('Control Sample Data'!F42),'Control Sample Data'!F42&lt;35,'Control Sample Data'!F42&gt;0),'Control Sample Data'!F42-'Choose Housekeeping Genes'!AD$25,35-'Choose Housekeeping Genes'!AD$25),"")</f>
        <v/>
      </c>
      <c r="AC42" s="74" t="str">
        <f>IF(SUM('Control Sample Data'!G$3:G$98)&gt;10,IF(AND(ISNUMBER('Control Sample Data'!G42),'Control Sample Data'!G42&lt;35,'Control Sample Data'!G42&gt;0),'Control Sample Data'!G42-'Choose Housekeeping Genes'!AE$25,35-'Choose Housekeeping Genes'!AE$25),"")</f>
        <v/>
      </c>
      <c r="AD42" s="74" t="str">
        <f>IF(SUM('Control Sample Data'!H$3:H$98)&gt;10,IF(AND(ISNUMBER('Control Sample Data'!H42),'Control Sample Data'!H42&lt;35,'Control Sample Data'!H42&gt;0),'Control Sample Data'!H42-'Choose Housekeeping Genes'!AF$25,35-'Choose Housekeeping Genes'!AF$25),"")</f>
        <v/>
      </c>
      <c r="AE42" s="74" t="str">
        <f>IF(SUM('Control Sample Data'!I$3:I$98)&gt;10,IF(AND(ISNUMBER('Control Sample Data'!I42),'Control Sample Data'!I42&lt;35,'Control Sample Data'!I42&gt;0),'Control Sample Data'!I42-'Choose Housekeeping Genes'!AG$25,35-'Choose Housekeeping Genes'!AG$25),"")</f>
        <v/>
      </c>
      <c r="AF42" s="74" t="str">
        <f>IF(SUM('Control Sample Data'!J$3:J$98)&gt;10,IF(AND(ISNUMBER('Control Sample Data'!J42),'Control Sample Data'!J42&lt;35,'Control Sample Data'!J42&gt;0),'Control Sample Data'!J42-'Choose Housekeeping Genes'!AH$25,35-'Choose Housekeeping Genes'!AH$25),"")</f>
        <v/>
      </c>
      <c r="AG42" s="74" t="str">
        <f>IF(SUM('Control Sample Data'!K$3:K$98)&gt;10,IF(AND(ISNUMBER('Control Sample Data'!K42),'Control Sample Data'!K42&lt;35,'Control Sample Data'!K42&gt;0),'Control Sample Data'!K42-'Choose Housekeeping Genes'!AI$25,35-'Choose Housekeeping Genes'!AI$25),"")</f>
        <v/>
      </c>
      <c r="AH42" s="74" t="str">
        <f>IF(SUM('Control Sample Data'!L$3:L$98)&gt;10,IF(AND(ISNUMBER('Control Sample Data'!L42),'Control Sample Data'!L42&lt;35,'Control Sample Data'!L42&gt;0),'Control Sample Data'!L42-'Choose Housekeeping Genes'!AJ$25,35-'Choose Housekeeping Genes'!AJ$25),"")</f>
        <v/>
      </c>
      <c r="AI42" s="74" t="str">
        <f>IF(SUM('Control Sample Data'!M$3:M$98)&gt;10,IF(AND(ISNUMBER('Control Sample Data'!M42),'Control Sample Data'!M42&lt;35,'Control Sample Data'!M42&gt;0),'Control Sample Data'!M42-'Choose Housekeeping Genes'!AK$25,35-'Choose Housekeeping Genes'!AK$25),"")</f>
        <v/>
      </c>
      <c r="AJ42" s="74" t="str">
        <f>IF(SUM('Control Sample Data'!N$3:N$98)&gt;10,IF(AND(ISNUMBER('Control Sample Data'!N42),'Control Sample Data'!N42&lt;35,'Control Sample Data'!N42&gt;0),'Control Sample Data'!N42-'Choose Housekeeping Genes'!AL$25,35-'Choose Housekeeping Genes'!AL$25),"")</f>
        <v/>
      </c>
      <c r="AK42" s="74" t="str">
        <f>IF(SUM('Control Sample Data'!O$3:O$98)&gt;10,IF(AND(ISNUMBER('Control Sample Data'!O42),'Control Sample Data'!O42&lt;35,'Control Sample Data'!O42&gt;0),'Control Sample Data'!O42-'Choose Housekeeping Genes'!AM$25,35-'Choose Housekeeping Genes'!AM$25),"")</f>
        <v/>
      </c>
      <c r="AL42" s="74" t="str">
        <f>IF(SUM('Control Sample Data'!P$3:P$98)&gt;10,IF(AND(ISNUMBER('Control Sample Data'!P42),'Control Sample Data'!P42&lt;35,'Control Sample Data'!P42&gt;0),'Control Sample Data'!P42-'Choose Housekeeping Genes'!AN$25,35-'Choose Housekeeping Genes'!AN$25),"")</f>
        <v/>
      </c>
      <c r="AM42" s="74" t="str">
        <f>IF(SUM('Control Sample Data'!Q$3:Q$98)&gt;10,IF(AND(ISNUMBER('Control Sample Data'!Q42),'Control Sample Data'!Q42&lt;35,'Control Sample Data'!Q42&gt;0),'Control Sample Data'!Q42-'Choose Housekeeping Genes'!AO$25,35-'Choose Housekeeping Genes'!AO$25),"")</f>
        <v/>
      </c>
      <c r="AN42" s="74" t="str">
        <f>IF(SUM('Control Sample Data'!R$3:R$98)&gt;10,IF(AND(ISNUMBER('Control Sample Data'!R42),'Control Sample Data'!R42&lt;35,'Control Sample Data'!R42&gt;0),'Control Sample Data'!R42-'Choose Housekeeping Genes'!AP$25,35-'Choose Housekeeping Genes'!AP$25),"")</f>
        <v/>
      </c>
      <c r="AO42" s="74" t="str">
        <f>IF(SUM('Control Sample Data'!S$3:S$98)&gt;10,IF(AND(ISNUMBER('Control Sample Data'!S42),'Control Sample Data'!S42&lt;35,'Control Sample Data'!S42&gt;0),'Control Sample Data'!S42-'Choose Housekeeping Genes'!AQ$25,35-'Choose Housekeeping Genes'!AQ$25),"")</f>
        <v/>
      </c>
      <c r="AP42" s="74" t="str">
        <f>IF(SUM('Control Sample Data'!T$3:T$98)&gt;10,IF(AND(ISNUMBER('Control Sample Data'!T42),'Control Sample Data'!T42&lt;35,'Control Sample Data'!T42&gt;0),'Control Sample Data'!T42-'Choose Housekeeping Genes'!AR$25,35-'Choose Housekeeping Genes'!AR$25),"")</f>
        <v/>
      </c>
      <c r="AQ42" s="74" t="str">
        <f>IF(SUM('Control Sample Data'!U$3:U$98)&gt;10,IF(AND(ISNUMBER('Control Sample Data'!U42),'Control Sample Data'!U42&lt;35,'Control Sample Data'!U42&gt;0),'Control Sample Data'!U42-'Choose Housekeeping Genes'!AS$25,35-'Choose Housekeeping Genes'!AS$25),"")</f>
        <v/>
      </c>
      <c r="AR42" s="74" t="str">
        <f>IF(SUM('Control Sample Data'!V$3:V$98)&gt;10,IF(AND(ISNUMBER('Control Sample Data'!V42),'Control Sample Data'!V42&lt;35,'Control Sample Data'!V42&gt;0),'Control Sample Data'!V42-'Choose Housekeeping Genes'!AT$25,35-'Choose Housekeeping Genes'!AT$25),"")</f>
        <v/>
      </c>
      <c r="AS42" s="29" t="str">
        <f>'Control Sample Data'!A42</f>
        <v>NSUN3</v>
      </c>
      <c r="AT42" s="28" t="s">
        <v>41</v>
      </c>
      <c r="AU42" s="74" t="str">
        <f ca="1">IF(ISNUMBER(C42-'Choose Housekeeping Genes'!D$15),C42-'Choose Housekeeping Genes'!D$15,"")</f>
        <v/>
      </c>
      <c r="AV42" s="74" t="str">
        <f ca="1">IF(ISNUMBER(D42-'Choose Housekeeping Genes'!E$15),D42-'Choose Housekeeping Genes'!E$15,"")</f>
        <v/>
      </c>
      <c r="AW42" s="74" t="str">
        <f ca="1">IF(ISNUMBER(E42-'Choose Housekeeping Genes'!F$15),E42-'Choose Housekeeping Genes'!F$15,"")</f>
        <v/>
      </c>
      <c r="AX42" s="74" t="str">
        <f ca="1">IF(ISNUMBER(F42-'Choose Housekeeping Genes'!G$15),F42-'Choose Housekeeping Genes'!G$15,"")</f>
        <v/>
      </c>
      <c r="AY42" s="74" t="str">
        <f ca="1">IF(ISNUMBER(G42-'Choose Housekeeping Genes'!H$15),G42-'Choose Housekeeping Genes'!H$15,"")</f>
        <v/>
      </c>
      <c r="AZ42" s="74" t="str">
        <f ca="1">IF(ISNUMBER(H42-'Choose Housekeeping Genes'!I$15),H42-'Choose Housekeeping Genes'!I$15,"")</f>
        <v/>
      </c>
      <c r="BA42" s="74" t="str">
        <f ca="1">IF(ISNUMBER(I42-'Choose Housekeeping Genes'!J$15),I42-'Choose Housekeeping Genes'!J$15,"")</f>
        <v/>
      </c>
      <c r="BB42" s="74" t="str">
        <f ca="1">IF(ISNUMBER(J42-'Choose Housekeeping Genes'!K$15),J42-'Choose Housekeeping Genes'!K$15,"")</f>
        <v/>
      </c>
      <c r="BC42" s="74" t="str">
        <f ca="1">IF(ISNUMBER(K42-'Choose Housekeeping Genes'!L$15),K42-'Choose Housekeeping Genes'!L$15,"")</f>
        <v/>
      </c>
      <c r="BD42" s="74" t="str">
        <f ca="1">IF(ISNUMBER(L42-'Choose Housekeeping Genes'!M$15),L42-'Choose Housekeeping Genes'!M$15,"")</f>
        <v/>
      </c>
      <c r="BE42" s="74" t="str">
        <f ca="1">IF(ISNUMBER(M42-'Choose Housekeeping Genes'!N$15),M42-'Choose Housekeeping Genes'!N$15,"")</f>
        <v/>
      </c>
      <c r="BF42" s="74" t="str">
        <f ca="1">IF(ISNUMBER(N42-'Choose Housekeeping Genes'!O$15),N42-'Choose Housekeeping Genes'!O$15,"")</f>
        <v/>
      </c>
      <c r="BG42" s="74" t="str">
        <f ca="1">IF(ISNUMBER(O42-'Choose Housekeeping Genes'!P$15),O42-'Choose Housekeeping Genes'!P$15,"")</f>
        <v/>
      </c>
      <c r="BH42" s="74" t="str">
        <f ca="1">IF(ISNUMBER(P42-'Choose Housekeeping Genes'!Q$15),P42-'Choose Housekeeping Genes'!Q$15,"")</f>
        <v/>
      </c>
      <c r="BI42" s="74" t="str">
        <f ca="1">IF(ISNUMBER(Q42-'Choose Housekeeping Genes'!R$15),Q42-'Choose Housekeeping Genes'!R$15,"")</f>
        <v/>
      </c>
      <c r="BJ42" s="74" t="str">
        <f ca="1">IF(ISNUMBER(R42-'Choose Housekeeping Genes'!S$15),R42-'Choose Housekeeping Genes'!S$15,"")</f>
        <v/>
      </c>
      <c r="BK42" s="74" t="str">
        <f ca="1">IF(ISNUMBER(S42-'Choose Housekeeping Genes'!T$15),S42-'Choose Housekeeping Genes'!T$15,"")</f>
        <v/>
      </c>
      <c r="BL42" s="74" t="str">
        <f ca="1">IF(ISNUMBER(T42-'Choose Housekeeping Genes'!U$15),T42-'Choose Housekeeping Genes'!U$15,"")</f>
        <v/>
      </c>
      <c r="BM42" s="74" t="str">
        <f ca="1">IF(ISNUMBER(U42-'Choose Housekeeping Genes'!V$15),U42-'Choose Housekeeping Genes'!V$15,"")</f>
        <v/>
      </c>
      <c r="BN42" s="74" t="str">
        <f ca="1">IF(ISNUMBER(V42-'Choose Housekeeping Genes'!W$15),V42-'Choose Housekeeping Genes'!W$15,"")</f>
        <v/>
      </c>
      <c r="BO42" s="141" t="str">
        <f t="shared" si="5"/>
        <v>NSUN3</v>
      </c>
      <c r="BP42" s="139" t="s">
        <v>41</v>
      </c>
      <c r="BQ42" s="74" t="str">
        <f ca="1">IF(ISNUMBER(Y42-'Choose Housekeeping Genes'!AA$15),Y42-'Choose Housekeeping Genes'!AA$15,"")</f>
        <v/>
      </c>
      <c r="BR42" s="74" t="str">
        <f ca="1">IF(ISNUMBER(Z42-'Choose Housekeeping Genes'!AB$15),Z42-'Choose Housekeeping Genes'!AB$15,"")</f>
        <v/>
      </c>
      <c r="BS42" s="74" t="str">
        <f ca="1">IF(ISNUMBER(AA42-'Choose Housekeeping Genes'!AC$15),AA42-'Choose Housekeeping Genes'!AC$15,"")</f>
        <v/>
      </c>
      <c r="BT42" s="74" t="str">
        <f ca="1">IF(ISNUMBER(AB42-'Choose Housekeeping Genes'!AD$15),AB42-'Choose Housekeeping Genes'!AD$15,"")</f>
        <v/>
      </c>
      <c r="BU42" s="74" t="str">
        <f ca="1">IF(ISNUMBER(AC42-'Choose Housekeeping Genes'!AE$15),AC42-'Choose Housekeeping Genes'!AE$15,"")</f>
        <v/>
      </c>
      <c r="BV42" s="74" t="str">
        <f ca="1">IF(ISNUMBER(AD42-'Choose Housekeeping Genes'!AF$15),AD42-'Choose Housekeeping Genes'!AF$15,"")</f>
        <v/>
      </c>
      <c r="BW42" s="74" t="str">
        <f ca="1">IF(ISNUMBER(AE42-'Choose Housekeeping Genes'!AG$15),AE42-'Choose Housekeeping Genes'!AG$15,"")</f>
        <v/>
      </c>
      <c r="BX42" s="74" t="str">
        <f ca="1">IF(ISNUMBER(AF42-'Choose Housekeeping Genes'!AH$15),AF42-'Choose Housekeeping Genes'!AH$15,"")</f>
        <v/>
      </c>
      <c r="BY42" s="74" t="str">
        <f ca="1">IF(ISNUMBER(AG42-'Choose Housekeeping Genes'!AI$15),AG42-'Choose Housekeeping Genes'!AI$15,"")</f>
        <v/>
      </c>
      <c r="BZ42" s="74" t="str">
        <f ca="1">IF(ISNUMBER(AH42-'Choose Housekeeping Genes'!AJ$15),AH42-'Choose Housekeeping Genes'!AJ$15,"")</f>
        <v/>
      </c>
      <c r="CA42" s="74" t="str">
        <f ca="1">IF(ISNUMBER(AI42-'Choose Housekeeping Genes'!AK$15),AI42-'Choose Housekeeping Genes'!AK$15,"")</f>
        <v/>
      </c>
      <c r="CB42" s="74" t="str">
        <f ca="1">IF(ISNUMBER(AJ42-'Choose Housekeeping Genes'!AL$15),AJ42-'Choose Housekeeping Genes'!AL$15,"")</f>
        <v/>
      </c>
      <c r="CC42" s="74" t="str">
        <f ca="1">IF(ISNUMBER(AK42-'Choose Housekeeping Genes'!AM$15),AK42-'Choose Housekeeping Genes'!AM$15,"")</f>
        <v/>
      </c>
      <c r="CD42" s="74" t="str">
        <f ca="1">IF(ISNUMBER(AL42-'Choose Housekeeping Genes'!AN$15),AL42-'Choose Housekeeping Genes'!AN$15,"")</f>
        <v/>
      </c>
      <c r="CE42" s="74" t="str">
        <f ca="1">IF(ISNUMBER(AM42-'Choose Housekeeping Genes'!AO$15),AM42-'Choose Housekeeping Genes'!AO$15,"")</f>
        <v/>
      </c>
      <c r="CF42" s="74" t="str">
        <f ca="1">IF(ISNUMBER(AN42-'Choose Housekeeping Genes'!AP$15),AN42-'Choose Housekeeping Genes'!AP$15,"")</f>
        <v/>
      </c>
      <c r="CG42" s="74" t="str">
        <f ca="1">IF(ISNUMBER(AO42-'Choose Housekeeping Genes'!AQ$15),AO42-'Choose Housekeeping Genes'!AQ$15,"")</f>
        <v/>
      </c>
      <c r="CH42" s="74" t="str">
        <f ca="1">IF(ISNUMBER(AP42-'Choose Housekeeping Genes'!AR$15),AP42-'Choose Housekeeping Genes'!AR$15,"")</f>
        <v/>
      </c>
      <c r="CI42" s="74" t="str">
        <f ca="1">IF(ISNUMBER(AQ42-'Choose Housekeeping Genes'!AS$15),AQ42-'Choose Housekeeping Genes'!AS$15,"")</f>
        <v/>
      </c>
      <c r="CJ42" s="74" t="str">
        <f ca="1">IF(ISNUMBER(AR42-'Choose Housekeeping Genes'!AT$15),AR42-'Choose Housekeeping Genes'!AT$15,"")</f>
        <v/>
      </c>
      <c r="CK42" s="22" t="e">
        <f t="shared" ca="1" si="6"/>
        <v>#DIV/0!</v>
      </c>
      <c r="CL42" s="111" t="e">
        <f t="shared" ca="1" si="7"/>
        <v>#DIV/0!</v>
      </c>
    </row>
    <row r="43" spans="1:90" ht="12.75" customHeight="1" x14ac:dyDescent="0.2">
      <c r="A43" s="27" t="str">
        <f>'Test Sample Data'!A43</f>
        <v>NSUN4</v>
      </c>
      <c r="B43" s="28" t="s">
        <v>42</v>
      </c>
      <c r="C43" s="74" t="str">
        <f>IF(SUM('Test Sample Data'!C$3:C$98)&gt;10,IF(AND(ISNUMBER('Test Sample Data'!C43),'Test Sample Data'!C43&lt;35,'Test Sample Data'!C43&gt;0),'Test Sample Data'!C43-'Choose Housekeeping Genes'!D$25,35-'Choose Housekeeping Genes'!D$25),"")</f>
        <v/>
      </c>
      <c r="D43" s="74" t="str">
        <f>IF(SUM('Test Sample Data'!D$3:D$98)&gt;10,IF(AND(ISNUMBER('Test Sample Data'!D43),'Test Sample Data'!D43&lt;35,'Test Sample Data'!D43&gt;0),'Test Sample Data'!D43-'Choose Housekeeping Genes'!E$25,35-'Choose Housekeeping Genes'!E$25),"")</f>
        <v/>
      </c>
      <c r="E43" s="74" t="str">
        <f>IF(SUM('Test Sample Data'!E$3:E$98)&gt;10,IF(AND(ISNUMBER('Test Sample Data'!E43),'Test Sample Data'!E43&lt;35,'Test Sample Data'!E43&gt;0),'Test Sample Data'!E43-'Choose Housekeeping Genes'!F$25,35-'Choose Housekeeping Genes'!F$25),"")</f>
        <v/>
      </c>
      <c r="F43" s="74" t="str">
        <f>IF(SUM('Test Sample Data'!F$3:F$98)&gt;10,IF(AND(ISNUMBER('Test Sample Data'!F43),'Test Sample Data'!F43&lt;35,'Test Sample Data'!F43&gt;0),'Test Sample Data'!F43-'Choose Housekeeping Genes'!G$25,35-'Choose Housekeeping Genes'!G$25),"")</f>
        <v/>
      </c>
      <c r="G43" s="74" t="str">
        <f>IF(SUM('Test Sample Data'!G$3:G$98)&gt;10,IF(AND(ISNUMBER('Test Sample Data'!G43),'Test Sample Data'!G43&lt;35,'Test Sample Data'!G43&gt;0),'Test Sample Data'!G43-'Choose Housekeeping Genes'!H$25,35-'Choose Housekeeping Genes'!H$25),"")</f>
        <v/>
      </c>
      <c r="H43" s="74" t="str">
        <f>IF(SUM('Test Sample Data'!H$3:H$98)&gt;10,IF(AND(ISNUMBER('Test Sample Data'!H43),'Test Sample Data'!H43&lt;35,'Test Sample Data'!H43&gt;0),'Test Sample Data'!H43-'Choose Housekeeping Genes'!I$25,35-'Choose Housekeeping Genes'!I$25),"")</f>
        <v/>
      </c>
      <c r="I43" s="74" t="str">
        <f>IF(SUM('Test Sample Data'!I$3:I$98)&gt;10,IF(AND(ISNUMBER('Test Sample Data'!I43),'Test Sample Data'!I43&lt;35,'Test Sample Data'!I43&gt;0),'Test Sample Data'!I43-'Choose Housekeeping Genes'!J$25,35-'Choose Housekeeping Genes'!J$25),"")</f>
        <v/>
      </c>
      <c r="J43" s="74" t="str">
        <f>IF(SUM('Test Sample Data'!J$3:J$98)&gt;10,IF(AND(ISNUMBER('Test Sample Data'!J43),'Test Sample Data'!J43&lt;35,'Test Sample Data'!J43&gt;0),'Test Sample Data'!J43-'Choose Housekeeping Genes'!K$25,35-'Choose Housekeeping Genes'!K$25),"")</f>
        <v/>
      </c>
      <c r="K43" s="74" t="str">
        <f>IF(SUM('Test Sample Data'!K$3:K$98)&gt;10,IF(AND(ISNUMBER('Test Sample Data'!K43),'Test Sample Data'!K43&lt;35,'Test Sample Data'!K43&gt;0),'Test Sample Data'!K43-'Choose Housekeeping Genes'!L$25,35-'Choose Housekeeping Genes'!L$25),"")</f>
        <v/>
      </c>
      <c r="L43" s="74" t="str">
        <f>IF(SUM('Test Sample Data'!L$3:L$98)&gt;10,IF(AND(ISNUMBER('Test Sample Data'!L43),'Test Sample Data'!L43&lt;35,'Test Sample Data'!L43&gt;0),'Test Sample Data'!L43-'Choose Housekeeping Genes'!M$25,35-'Choose Housekeeping Genes'!M$25),"")</f>
        <v/>
      </c>
      <c r="M43" s="74" t="str">
        <f>IF(SUM('Test Sample Data'!M$3:M$98)&gt;10,IF(AND(ISNUMBER('Test Sample Data'!M43),'Test Sample Data'!M43&lt;35,'Test Sample Data'!M43&gt;0),'Test Sample Data'!M43-'Choose Housekeeping Genes'!N$25,35-'Choose Housekeeping Genes'!N$25),"")</f>
        <v/>
      </c>
      <c r="N43" s="74" t="str">
        <f>IF(SUM('Test Sample Data'!N$3:N$98)&gt;10,IF(AND(ISNUMBER('Test Sample Data'!N43),'Test Sample Data'!N43&lt;35,'Test Sample Data'!N43&gt;0),'Test Sample Data'!N43-'Choose Housekeeping Genes'!O$25,35-'Choose Housekeeping Genes'!O$25),"")</f>
        <v/>
      </c>
      <c r="O43" s="74" t="str">
        <f>IF(SUM('Test Sample Data'!O$3:O$98)&gt;10,IF(AND(ISNUMBER('Test Sample Data'!O43),'Test Sample Data'!O43&lt;35,'Test Sample Data'!O43&gt;0),'Test Sample Data'!O43-'Choose Housekeeping Genes'!P$25,35-'Choose Housekeeping Genes'!P$25),"")</f>
        <v/>
      </c>
      <c r="P43" s="74" t="str">
        <f>IF(SUM('Test Sample Data'!P$3:P$98)&gt;10,IF(AND(ISNUMBER('Test Sample Data'!P43),'Test Sample Data'!P43&lt;35,'Test Sample Data'!P43&gt;0),'Test Sample Data'!P43-'Choose Housekeeping Genes'!Q$25,35-'Choose Housekeeping Genes'!Q$25),"")</f>
        <v/>
      </c>
      <c r="Q43" s="74" t="str">
        <f>IF(SUM('Test Sample Data'!Q$3:Q$98)&gt;10,IF(AND(ISNUMBER('Test Sample Data'!Q43),'Test Sample Data'!Q43&lt;35,'Test Sample Data'!Q43&gt;0),'Test Sample Data'!Q43-'Choose Housekeeping Genes'!R$25,35-'Choose Housekeeping Genes'!R$25),"")</f>
        <v/>
      </c>
      <c r="R43" s="74" t="str">
        <f>IF(SUM('Test Sample Data'!R$3:R$98)&gt;10,IF(AND(ISNUMBER('Test Sample Data'!R43),'Test Sample Data'!R43&lt;35,'Test Sample Data'!R43&gt;0),'Test Sample Data'!R43-'Choose Housekeeping Genes'!S$25,35-'Choose Housekeeping Genes'!S$25),"")</f>
        <v/>
      </c>
      <c r="S43" s="74" t="str">
        <f>IF(SUM('Test Sample Data'!S$3:S$98)&gt;10,IF(AND(ISNUMBER('Test Sample Data'!S43),'Test Sample Data'!S43&lt;35,'Test Sample Data'!S43&gt;0),'Test Sample Data'!S43-'Choose Housekeeping Genes'!T$25,35-'Choose Housekeeping Genes'!T$25),"")</f>
        <v/>
      </c>
      <c r="T43" s="74" t="str">
        <f>IF(SUM('Test Sample Data'!T$3:T$98)&gt;10,IF(AND(ISNUMBER('Test Sample Data'!T43),'Test Sample Data'!T43&lt;35,'Test Sample Data'!T43&gt;0),'Test Sample Data'!T43-'Choose Housekeeping Genes'!U$25,35-'Choose Housekeeping Genes'!U$25),"")</f>
        <v/>
      </c>
      <c r="U43" s="74" t="str">
        <f>IF(SUM('Test Sample Data'!U$3:U$98)&gt;10,IF(AND(ISNUMBER('Test Sample Data'!U43),'Test Sample Data'!U43&lt;35,'Test Sample Data'!U43&gt;0),'Test Sample Data'!U43-'Choose Housekeeping Genes'!V$25,35-'Choose Housekeeping Genes'!V$25),"")</f>
        <v/>
      </c>
      <c r="V43" s="74" t="str">
        <f>IF(SUM('Test Sample Data'!V$3:V$98)&gt;10,IF(AND(ISNUMBER('Test Sample Data'!V43),'Test Sample Data'!V43&lt;35,'Test Sample Data'!V43&gt;0),'Test Sample Data'!V43-'Choose Housekeeping Genes'!W$25,35-'Choose Housekeeping Genes'!W$25),"")</f>
        <v/>
      </c>
      <c r="W43" s="138" t="str">
        <f>'Control Sample Data'!A43</f>
        <v>NSUN4</v>
      </c>
      <c r="X43" s="139" t="s">
        <v>42</v>
      </c>
      <c r="Y43" s="74" t="str">
        <f>IF(SUM('Control Sample Data'!C$3:C$98)&gt;10,IF(AND(ISNUMBER('Control Sample Data'!C43),'Control Sample Data'!C43&lt;35,'Control Sample Data'!C43&gt;0),'Control Sample Data'!C43-'Choose Housekeeping Genes'!AA$25,35-'Choose Housekeeping Genes'!AA$25),"")</f>
        <v/>
      </c>
      <c r="Z43" s="74" t="str">
        <f>IF(SUM('Control Sample Data'!D$3:D$98)&gt;10,IF(AND(ISNUMBER('Control Sample Data'!D43),'Control Sample Data'!D43&lt;35,'Control Sample Data'!D43&gt;0),'Control Sample Data'!D43-'Choose Housekeeping Genes'!AB$25,35-'Choose Housekeeping Genes'!AB$25),"")</f>
        <v/>
      </c>
      <c r="AA43" s="74" t="str">
        <f>IF(SUM('Control Sample Data'!E$3:E$98)&gt;10,IF(AND(ISNUMBER('Control Sample Data'!E43),'Control Sample Data'!E43&lt;35,'Control Sample Data'!E43&gt;0),'Control Sample Data'!E43-'Choose Housekeeping Genes'!AC$25,35-'Choose Housekeeping Genes'!AC$25),"")</f>
        <v/>
      </c>
      <c r="AB43" s="74" t="str">
        <f>IF(SUM('Control Sample Data'!F$3:F$98)&gt;10,IF(AND(ISNUMBER('Control Sample Data'!F43),'Control Sample Data'!F43&lt;35,'Control Sample Data'!F43&gt;0),'Control Sample Data'!F43-'Choose Housekeeping Genes'!AD$25,35-'Choose Housekeeping Genes'!AD$25),"")</f>
        <v/>
      </c>
      <c r="AC43" s="74" t="str">
        <f>IF(SUM('Control Sample Data'!G$3:G$98)&gt;10,IF(AND(ISNUMBER('Control Sample Data'!G43),'Control Sample Data'!G43&lt;35,'Control Sample Data'!G43&gt;0),'Control Sample Data'!G43-'Choose Housekeeping Genes'!AE$25,35-'Choose Housekeeping Genes'!AE$25),"")</f>
        <v/>
      </c>
      <c r="AD43" s="74" t="str">
        <f>IF(SUM('Control Sample Data'!H$3:H$98)&gt;10,IF(AND(ISNUMBER('Control Sample Data'!H43),'Control Sample Data'!H43&lt;35,'Control Sample Data'!H43&gt;0),'Control Sample Data'!H43-'Choose Housekeeping Genes'!AF$25,35-'Choose Housekeeping Genes'!AF$25),"")</f>
        <v/>
      </c>
      <c r="AE43" s="74" t="str">
        <f>IF(SUM('Control Sample Data'!I$3:I$98)&gt;10,IF(AND(ISNUMBER('Control Sample Data'!I43),'Control Sample Data'!I43&lt;35,'Control Sample Data'!I43&gt;0),'Control Sample Data'!I43-'Choose Housekeeping Genes'!AG$25,35-'Choose Housekeeping Genes'!AG$25),"")</f>
        <v/>
      </c>
      <c r="AF43" s="74" t="str">
        <f>IF(SUM('Control Sample Data'!J$3:J$98)&gt;10,IF(AND(ISNUMBER('Control Sample Data'!J43),'Control Sample Data'!J43&lt;35,'Control Sample Data'!J43&gt;0),'Control Sample Data'!J43-'Choose Housekeeping Genes'!AH$25,35-'Choose Housekeeping Genes'!AH$25),"")</f>
        <v/>
      </c>
      <c r="AG43" s="74" t="str">
        <f>IF(SUM('Control Sample Data'!K$3:K$98)&gt;10,IF(AND(ISNUMBER('Control Sample Data'!K43),'Control Sample Data'!K43&lt;35,'Control Sample Data'!K43&gt;0),'Control Sample Data'!K43-'Choose Housekeeping Genes'!AI$25,35-'Choose Housekeeping Genes'!AI$25),"")</f>
        <v/>
      </c>
      <c r="AH43" s="74" t="str">
        <f>IF(SUM('Control Sample Data'!L$3:L$98)&gt;10,IF(AND(ISNUMBER('Control Sample Data'!L43),'Control Sample Data'!L43&lt;35,'Control Sample Data'!L43&gt;0),'Control Sample Data'!L43-'Choose Housekeeping Genes'!AJ$25,35-'Choose Housekeeping Genes'!AJ$25),"")</f>
        <v/>
      </c>
      <c r="AI43" s="74" t="str">
        <f>IF(SUM('Control Sample Data'!M$3:M$98)&gt;10,IF(AND(ISNUMBER('Control Sample Data'!M43),'Control Sample Data'!M43&lt;35,'Control Sample Data'!M43&gt;0),'Control Sample Data'!M43-'Choose Housekeeping Genes'!AK$25,35-'Choose Housekeeping Genes'!AK$25),"")</f>
        <v/>
      </c>
      <c r="AJ43" s="74" t="str">
        <f>IF(SUM('Control Sample Data'!N$3:N$98)&gt;10,IF(AND(ISNUMBER('Control Sample Data'!N43),'Control Sample Data'!N43&lt;35,'Control Sample Data'!N43&gt;0),'Control Sample Data'!N43-'Choose Housekeeping Genes'!AL$25,35-'Choose Housekeeping Genes'!AL$25),"")</f>
        <v/>
      </c>
      <c r="AK43" s="74" t="str">
        <f>IF(SUM('Control Sample Data'!O$3:O$98)&gt;10,IF(AND(ISNUMBER('Control Sample Data'!O43),'Control Sample Data'!O43&lt;35,'Control Sample Data'!O43&gt;0),'Control Sample Data'!O43-'Choose Housekeeping Genes'!AM$25,35-'Choose Housekeeping Genes'!AM$25),"")</f>
        <v/>
      </c>
      <c r="AL43" s="74" t="str">
        <f>IF(SUM('Control Sample Data'!P$3:P$98)&gt;10,IF(AND(ISNUMBER('Control Sample Data'!P43),'Control Sample Data'!P43&lt;35,'Control Sample Data'!P43&gt;0),'Control Sample Data'!P43-'Choose Housekeeping Genes'!AN$25,35-'Choose Housekeeping Genes'!AN$25),"")</f>
        <v/>
      </c>
      <c r="AM43" s="74" t="str">
        <f>IF(SUM('Control Sample Data'!Q$3:Q$98)&gt;10,IF(AND(ISNUMBER('Control Sample Data'!Q43),'Control Sample Data'!Q43&lt;35,'Control Sample Data'!Q43&gt;0),'Control Sample Data'!Q43-'Choose Housekeeping Genes'!AO$25,35-'Choose Housekeeping Genes'!AO$25),"")</f>
        <v/>
      </c>
      <c r="AN43" s="74" t="str">
        <f>IF(SUM('Control Sample Data'!R$3:R$98)&gt;10,IF(AND(ISNUMBER('Control Sample Data'!R43),'Control Sample Data'!R43&lt;35,'Control Sample Data'!R43&gt;0),'Control Sample Data'!R43-'Choose Housekeeping Genes'!AP$25,35-'Choose Housekeeping Genes'!AP$25),"")</f>
        <v/>
      </c>
      <c r="AO43" s="74" t="str">
        <f>IF(SUM('Control Sample Data'!S$3:S$98)&gt;10,IF(AND(ISNUMBER('Control Sample Data'!S43),'Control Sample Data'!S43&lt;35,'Control Sample Data'!S43&gt;0),'Control Sample Data'!S43-'Choose Housekeeping Genes'!AQ$25,35-'Choose Housekeeping Genes'!AQ$25),"")</f>
        <v/>
      </c>
      <c r="AP43" s="74" t="str">
        <f>IF(SUM('Control Sample Data'!T$3:T$98)&gt;10,IF(AND(ISNUMBER('Control Sample Data'!T43),'Control Sample Data'!T43&lt;35,'Control Sample Data'!T43&gt;0),'Control Sample Data'!T43-'Choose Housekeeping Genes'!AR$25,35-'Choose Housekeeping Genes'!AR$25),"")</f>
        <v/>
      </c>
      <c r="AQ43" s="74" t="str">
        <f>IF(SUM('Control Sample Data'!U$3:U$98)&gt;10,IF(AND(ISNUMBER('Control Sample Data'!U43),'Control Sample Data'!U43&lt;35,'Control Sample Data'!U43&gt;0),'Control Sample Data'!U43-'Choose Housekeeping Genes'!AS$25,35-'Choose Housekeeping Genes'!AS$25),"")</f>
        <v/>
      </c>
      <c r="AR43" s="74" t="str">
        <f>IF(SUM('Control Sample Data'!V$3:V$98)&gt;10,IF(AND(ISNUMBER('Control Sample Data'!V43),'Control Sample Data'!V43&lt;35,'Control Sample Data'!V43&gt;0),'Control Sample Data'!V43-'Choose Housekeeping Genes'!AT$25,35-'Choose Housekeeping Genes'!AT$25),"")</f>
        <v/>
      </c>
      <c r="AS43" s="29" t="str">
        <f>'Control Sample Data'!A43</f>
        <v>NSUN4</v>
      </c>
      <c r="AT43" s="28" t="s">
        <v>42</v>
      </c>
      <c r="AU43" s="74" t="str">
        <f ca="1">IF(ISNUMBER(C43-'Choose Housekeeping Genes'!D$15),C43-'Choose Housekeeping Genes'!D$15,"")</f>
        <v/>
      </c>
      <c r="AV43" s="74" t="str">
        <f ca="1">IF(ISNUMBER(D43-'Choose Housekeeping Genes'!E$15),D43-'Choose Housekeeping Genes'!E$15,"")</f>
        <v/>
      </c>
      <c r="AW43" s="74" t="str">
        <f ca="1">IF(ISNUMBER(E43-'Choose Housekeeping Genes'!F$15),E43-'Choose Housekeeping Genes'!F$15,"")</f>
        <v/>
      </c>
      <c r="AX43" s="74" t="str">
        <f ca="1">IF(ISNUMBER(F43-'Choose Housekeeping Genes'!G$15),F43-'Choose Housekeeping Genes'!G$15,"")</f>
        <v/>
      </c>
      <c r="AY43" s="74" t="str">
        <f ca="1">IF(ISNUMBER(G43-'Choose Housekeeping Genes'!H$15),G43-'Choose Housekeeping Genes'!H$15,"")</f>
        <v/>
      </c>
      <c r="AZ43" s="74" t="str">
        <f ca="1">IF(ISNUMBER(H43-'Choose Housekeeping Genes'!I$15),H43-'Choose Housekeeping Genes'!I$15,"")</f>
        <v/>
      </c>
      <c r="BA43" s="74" t="str">
        <f ca="1">IF(ISNUMBER(I43-'Choose Housekeeping Genes'!J$15),I43-'Choose Housekeeping Genes'!J$15,"")</f>
        <v/>
      </c>
      <c r="BB43" s="74" t="str">
        <f ca="1">IF(ISNUMBER(J43-'Choose Housekeeping Genes'!K$15),J43-'Choose Housekeeping Genes'!K$15,"")</f>
        <v/>
      </c>
      <c r="BC43" s="74" t="str">
        <f ca="1">IF(ISNUMBER(K43-'Choose Housekeeping Genes'!L$15),K43-'Choose Housekeeping Genes'!L$15,"")</f>
        <v/>
      </c>
      <c r="BD43" s="74" t="str">
        <f ca="1">IF(ISNUMBER(L43-'Choose Housekeeping Genes'!M$15),L43-'Choose Housekeeping Genes'!M$15,"")</f>
        <v/>
      </c>
      <c r="BE43" s="74" t="str">
        <f ca="1">IF(ISNUMBER(M43-'Choose Housekeeping Genes'!N$15),M43-'Choose Housekeeping Genes'!N$15,"")</f>
        <v/>
      </c>
      <c r="BF43" s="74" t="str">
        <f ca="1">IF(ISNUMBER(N43-'Choose Housekeeping Genes'!O$15),N43-'Choose Housekeeping Genes'!O$15,"")</f>
        <v/>
      </c>
      <c r="BG43" s="74" t="str">
        <f ca="1">IF(ISNUMBER(O43-'Choose Housekeeping Genes'!P$15),O43-'Choose Housekeeping Genes'!P$15,"")</f>
        <v/>
      </c>
      <c r="BH43" s="74" t="str">
        <f ca="1">IF(ISNUMBER(P43-'Choose Housekeeping Genes'!Q$15),P43-'Choose Housekeeping Genes'!Q$15,"")</f>
        <v/>
      </c>
      <c r="BI43" s="74" t="str">
        <f ca="1">IF(ISNUMBER(Q43-'Choose Housekeeping Genes'!R$15),Q43-'Choose Housekeeping Genes'!R$15,"")</f>
        <v/>
      </c>
      <c r="BJ43" s="74" t="str">
        <f ca="1">IF(ISNUMBER(R43-'Choose Housekeeping Genes'!S$15),R43-'Choose Housekeeping Genes'!S$15,"")</f>
        <v/>
      </c>
      <c r="BK43" s="74" t="str">
        <f ca="1">IF(ISNUMBER(S43-'Choose Housekeeping Genes'!T$15),S43-'Choose Housekeeping Genes'!T$15,"")</f>
        <v/>
      </c>
      <c r="BL43" s="74" t="str">
        <f ca="1">IF(ISNUMBER(T43-'Choose Housekeeping Genes'!U$15),T43-'Choose Housekeeping Genes'!U$15,"")</f>
        <v/>
      </c>
      <c r="BM43" s="74" t="str">
        <f ca="1">IF(ISNUMBER(U43-'Choose Housekeeping Genes'!V$15),U43-'Choose Housekeeping Genes'!V$15,"")</f>
        <v/>
      </c>
      <c r="BN43" s="74" t="str">
        <f ca="1">IF(ISNUMBER(V43-'Choose Housekeeping Genes'!W$15),V43-'Choose Housekeeping Genes'!W$15,"")</f>
        <v/>
      </c>
      <c r="BO43" s="141" t="str">
        <f t="shared" si="5"/>
        <v>NSUN4</v>
      </c>
      <c r="BP43" s="139" t="s">
        <v>42</v>
      </c>
      <c r="BQ43" s="74" t="str">
        <f ca="1">IF(ISNUMBER(Y43-'Choose Housekeeping Genes'!AA$15),Y43-'Choose Housekeeping Genes'!AA$15,"")</f>
        <v/>
      </c>
      <c r="BR43" s="74" t="str">
        <f ca="1">IF(ISNUMBER(Z43-'Choose Housekeeping Genes'!AB$15),Z43-'Choose Housekeeping Genes'!AB$15,"")</f>
        <v/>
      </c>
      <c r="BS43" s="74" t="str">
        <f ca="1">IF(ISNUMBER(AA43-'Choose Housekeeping Genes'!AC$15),AA43-'Choose Housekeeping Genes'!AC$15,"")</f>
        <v/>
      </c>
      <c r="BT43" s="74" t="str">
        <f ca="1">IF(ISNUMBER(AB43-'Choose Housekeeping Genes'!AD$15),AB43-'Choose Housekeeping Genes'!AD$15,"")</f>
        <v/>
      </c>
      <c r="BU43" s="74" t="str">
        <f ca="1">IF(ISNUMBER(AC43-'Choose Housekeeping Genes'!AE$15),AC43-'Choose Housekeeping Genes'!AE$15,"")</f>
        <v/>
      </c>
      <c r="BV43" s="74" t="str">
        <f ca="1">IF(ISNUMBER(AD43-'Choose Housekeeping Genes'!AF$15),AD43-'Choose Housekeeping Genes'!AF$15,"")</f>
        <v/>
      </c>
      <c r="BW43" s="74" t="str">
        <f ca="1">IF(ISNUMBER(AE43-'Choose Housekeeping Genes'!AG$15),AE43-'Choose Housekeeping Genes'!AG$15,"")</f>
        <v/>
      </c>
      <c r="BX43" s="74" t="str">
        <f ca="1">IF(ISNUMBER(AF43-'Choose Housekeeping Genes'!AH$15),AF43-'Choose Housekeeping Genes'!AH$15,"")</f>
        <v/>
      </c>
      <c r="BY43" s="74" t="str">
        <f ca="1">IF(ISNUMBER(AG43-'Choose Housekeeping Genes'!AI$15),AG43-'Choose Housekeeping Genes'!AI$15,"")</f>
        <v/>
      </c>
      <c r="BZ43" s="74" t="str">
        <f ca="1">IF(ISNUMBER(AH43-'Choose Housekeeping Genes'!AJ$15),AH43-'Choose Housekeeping Genes'!AJ$15,"")</f>
        <v/>
      </c>
      <c r="CA43" s="74" t="str">
        <f ca="1">IF(ISNUMBER(AI43-'Choose Housekeeping Genes'!AK$15),AI43-'Choose Housekeeping Genes'!AK$15,"")</f>
        <v/>
      </c>
      <c r="CB43" s="74" t="str">
        <f ca="1">IF(ISNUMBER(AJ43-'Choose Housekeeping Genes'!AL$15),AJ43-'Choose Housekeeping Genes'!AL$15,"")</f>
        <v/>
      </c>
      <c r="CC43" s="74" t="str">
        <f ca="1">IF(ISNUMBER(AK43-'Choose Housekeeping Genes'!AM$15),AK43-'Choose Housekeeping Genes'!AM$15,"")</f>
        <v/>
      </c>
      <c r="CD43" s="74" t="str">
        <f ca="1">IF(ISNUMBER(AL43-'Choose Housekeeping Genes'!AN$15),AL43-'Choose Housekeeping Genes'!AN$15,"")</f>
        <v/>
      </c>
      <c r="CE43" s="74" t="str">
        <f ca="1">IF(ISNUMBER(AM43-'Choose Housekeeping Genes'!AO$15),AM43-'Choose Housekeeping Genes'!AO$15,"")</f>
        <v/>
      </c>
      <c r="CF43" s="74" t="str">
        <f ca="1">IF(ISNUMBER(AN43-'Choose Housekeeping Genes'!AP$15),AN43-'Choose Housekeeping Genes'!AP$15,"")</f>
        <v/>
      </c>
      <c r="CG43" s="74" t="str">
        <f ca="1">IF(ISNUMBER(AO43-'Choose Housekeeping Genes'!AQ$15),AO43-'Choose Housekeeping Genes'!AQ$15,"")</f>
        <v/>
      </c>
      <c r="CH43" s="74" t="str">
        <f ca="1">IF(ISNUMBER(AP43-'Choose Housekeeping Genes'!AR$15),AP43-'Choose Housekeeping Genes'!AR$15,"")</f>
        <v/>
      </c>
      <c r="CI43" s="74" t="str">
        <f ca="1">IF(ISNUMBER(AQ43-'Choose Housekeeping Genes'!AS$15),AQ43-'Choose Housekeeping Genes'!AS$15,"")</f>
        <v/>
      </c>
      <c r="CJ43" s="74" t="str">
        <f ca="1">IF(ISNUMBER(AR43-'Choose Housekeeping Genes'!AT$15),AR43-'Choose Housekeeping Genes'!AT$15,"")</f>
        <v/>
      </c>
      <c r="CK43" s="22" t="e">
        <f t="shared" ca="1" si="6"/>
        <v>#DIV/0!</v>
      </c>
      <c r="CL43" s="111" t="e">
        <f t="shared" ca="1" si="7"/>
        <v>#DIV/0!</v>
      </c>
    </row>
    <row r="44" spans="1:90" ht="12.75" customHeight="1" x14ac:dyDescent="0.2">
      <c r="A44" s="27" t="str">
        <f>'Test Sample Data'!A44</f>
        <v>NSUN5</v>
      </c>
      <c r="B44" s="28" t="s">
        <v>43</v>
      </c>
      <c r="C44" s="74" t="str">
        <f>IF(SUM('Test Sample Data'!C$3:C$98)&gt;10,IF(AND(ISNUMBER('Test Sample Data'!C44),'Test Sample Data'!C44&lt;35,'Test Sample Data'!C44&gt;0),'Test Sample Data'!C44-'Choose Housekeeping Genes'!D$25,35-'Choose Housekeeping Genes'!D$25),"")</f>
        <v/>
      </c>
      <c r="D44" s="74" t="str">
        <f>IF(SUM('Test Sample Data'!D$3:D$98)&gt;10,IF(AND(ISNUMBER('Test Sample Data'!D44),'Test Sample Data'!D44&lt;35,'Test Sample Data'!D44&gt;0),'Test Sample Data'!D44-'Choose Housekeeping Genes'!E$25,35-'Choose Housekeeping Genes'!E$25),"")</f>
        <v/>
      </c>
      <c r="E44" s="74" t="str">
        <f>IF(SUM('Test Sample Data'!E$3:E$98)&gt;10,IF(AND(ISNUMBER('Test Sample Data'!E44),'Test Sample Data'!E44&lt;35,'Test Sample Data'!E44&gt;0),'Test Sample Data'!E44-'Choose Housekeeping Genes'!F$25,35-'Choose Housekeeping Genes'!F$25),"")</f>
        <v/>
      </c>
      <c r="F44" s="74" t="str">
        <f>IF(SUM('Test Sample Data'!F$3:F$98)&gt;10,IF(AND(ISNUMBER('Test Sample Data'!F44),'Test Sample Data'!F44&lt;35,'Test Sample Data'!F44&gt;0),'Test Sample Data'!F44-'Choose Housekeeping Genes'!G$25,35-'Choose Housekeeping Genes'!G$25),"")</f>
        <v/>
      </c>
      <c r="G44" s="74" t="str">
        <f>IF(SUM('Test Sample Data'!G$3:G$98)&gt;10,IF(AND(ISNUMBER('Test Sample Data'!G44),'Test Sample Data'!G44&lt;35,'Test Sample Data'!G44&gt;0),'Test Sample Data'!G44-'Choose Housekeeping Genes'!H$25,35-'Choose Housekeeping Genes'!H$25),"")</f>
        <v/>
      </c>
      <c r="H44" s="74" t="str">
        <f>IF(SUM('Test Sample Data'!H$3:H$98)&gt;10,IF(AND(ISNUMBER('Test Sample Data'!H44),'Test Sample Data'!H44&lt;35,'Test Sample Data'!H44&gt;0),'Test Sample Data'!H44-'Choose Housekeeping Genes'!I$25,35-'Choose Housekeeping Genes'!I$25),"")</f>
        <v/>
      </c>
      <c r="I44" s="74" t="str">
        <f>IF(SUM('Test Sample Data'!I$3:I$98)&gt;10,IF(AND(ISNUMBER('Test Sample Data'!I44),'Test Sample Data'!I44&lt;35,'Test Sample Data'!I44&gt;0),'Test Sample Data'!I44-'Choose Housekeeping Genes'!J$25,35-'Choose Housekeeping Genes'!J$25),"")</f>
        <v/>
      </c>
      <c r="J44" s="74" t="str">
        <f>IF(SUM('Test Sample Data'!J$3:J$98)&gt;10,IF(AND(ISNUMBER('Test Sample Data'!J44),'Test Sample Data'!J44&lt;35,'Test Sample Data'!J44&gt;0),'Test Sample Data'!J44-'Choose Housekeeping Genes'!K$25,35-'Choose Housekeeping Genes'!K$25),"")</f>
        <v/>
      </c>
      <c r="K44" s="74" t="str">
        <f>IF(SUM('Test Sample Data'!K$3:K$98)&gt;10,IF(AND(ISNUMBER('Test Sample Data'!K44),'Test Sample Data'!K44&lt;35,'Test Sample Data'!K44&gt;0),'Test Sample Data'!K44-'Choose Housekeeping Genes'!L$25,35-'Choose Housekeeping Genes'!L$25),"")</f>
        <v/>
      </c>
      <c r="L44" s="74" t="str">
        <f>IF(SUM('Test Sample Data'!L$3:L$98)&gt;10,IF(AND(ISNUMBER('Test Sample Data'!L44),'Test Sample Data'!L44&lt;35,'Test Sample Data'!L44&gt;0),'Test Sample Data'!L44-'Choose Housekeeping Genes'!M$25,35-'Choose Housekeeping Genes'!M$25),"")</f>
        <v/>
      </c>
      <c r="M44" s="74" t="str">
        <f>IF(SUM('Test Sample Data'!M$3:M$98)&gt;10,IF(AND(ISNUMBER('Test Sample Data'!M44),'Test Sample Data'!M44&lt;35,'Test Sample Data'!M44&gt;0),'Test Sample Data'!M44-'Choose Housekeeping Genes'!N$25,35-'Choose Housekeeping Genes'!N$25),"")</f>
        <v/>
      </c>
      <c r="N44" s="74" t="str">
        <f>IF(SUM('Test Sample Data'!N$3:N$98)&gt;10,IF(AND(ISNUMBER('Test Sample Data'!N44),'Test Sample Data'!N44&lt;35,'Test Sample Data'!N44&gt;0),'Test Sample Data'!N44-'Choose Housekeeping Genes'!O$25,35-'Choose Housekeeping Genes'!O$25),"")</f>
        <v/>
      </c>
      <c r="O44" s="74" t="str">
        <f>IF(SUM('Test Sample Data'!O$3:O$98)&gt;10,IF(AND(ISNUMBER('Test Sample Data'!O44),'Test Sample Data'!O44&lt;35,'Test Sample Data'!O44&gt;0),'Test Sample Data'!O44-'Choose Housekeeping Genes'!P$25,35-'Choose Housekeeping Genes'!P$25),"")</f>
        <v/>
      </c>
      <c r="P44" s="74" t="str">
        <f>IF(SUM('Test Sample Data'!P$3:P$98)&gt;10,IF(AND(ISNUMBER('Test Sample Data'!P44),'Test Sample Data'!P44&lt;35,'Test Sample Data'!P44&gt;0),'Test Sample Data'!P44-'Choose Housekeeping Genes'!Q$25,35-'Choose Housekeeping Genes'!Q$25),"")</f>
        <v/>
      </c>
      <c r="Q44" s="74" t="str">
        <f>IF(SUM('Test Sample Data'!Q$3:Q$98)&gt;10,IF(AND(ISNUMBER('Test Sample Data'!Q44),'Test Sample Data'!Q44&lt;35,'Test Sample Data'!Q44&gt;0),'Test Sample Data'!Q44-'Choose Housekeeping Genes'!R$25,35-'Choose Housekeeping Genes'!R$25),"")</f>
        <v/>
      </c>
      <c r="R44" s="74" t="str">
        <f>IF(SUM('Test Sample Data'!R$3:R$98)&gt;10,IF(AND(ISNUMBER('Test Sample Data'!R44),'Test Sample Data'!R44&lt;35,'Test Sample Data'!R44&gt;0),'Test Sample Data'!R44-'Choose Housekeeping Genes'!S$25,35-'Choose Housekeeping Genes'!S$25),"")</f>
        <v/>
      </c>
      <c r="S44" s="74" t="str">
        <f>IF(SUM('Test Sample Data'!S$3:S$98)&gt;10,IF(AND(ISNUMBER('Test Sample Data'!S44),'Test Sample Data'!S44&lt;35,'Test Sample Data'!S44&gt;0),'Test Sample Data'!S44-'Choose Housekeeping Genes'!T$25,35-'Choose Housekeeping Genes'!T$25),"")</f>
        <v/>
      </c>
      <c r="T44" s="74" t="str">
        <f>IF(SUM('Test Sample Data'!T$3:T$98)&gt;10,IF(AND(ISNUMBER('Test Sample Data'!T44),'Test Sample Data'!T44&lt;35,'Test Sample Data'!T44&gt;0),'Test Sample Data'!T44-'Choose Housekeeping Genes'!U$25,35-'Choose Housekeeping Genes'!U$25),"")</f>
        <v/>
      </c>
      <c r="U44" s="74" t="str">
        <f>IF(SUM('Test Sample Data'!U$3:U$98)&gt;10,IF(AND(ISNUMBER('Test Sample Data'!U44),'Test Sample Data'!U44&lt;35,'Test Sample Data'!U44&gt;0),'Test Sample Data'!U44-'Choose Housekeeping Genes'!V$25,35-'Choose Housekeeping Genes'!V$25),"")</f>
        <v/>
      </c>
      <c r="V44" s="74" t="str">
        <f>IF(SUM('Test Sample Data'!V$3:V$98)&gt;10,IF(AND(ISNUMBER('Test Sample Data'!V44),'Test Sample Data'!V44&lt;35,'Test Sample Data'!V44&gt;0),'Test Sample Data'!V44-'Choose Housekeeping Genes'!W$25,35-'Choose Housekeeping Genes'!W$25),"")</f>
        <v/>
      </c>
      <c r="W44" s="138" t="str">
        <f>'Control Sample Data'!A44</f>
        <v>NSUN5</v>
      </c>
      <c r="X44" s="139" t="s">
        <v>43</v>
      </c>
      <c r="Y44" s="74" t="str">
        <f>IF(SUM('Control Sample Data'!C$3:C$98)&gt;10,IF(AND(ISNUMBER('Control Sample Data'!C44),'Control Sample Data'!C44&lt;35,'Control Sample Data'!C44&gt;0),'Control Sample Data'!C44-'Choose Housekeeping Genes'!AA$25,35-'Choose Housekeeping Genes'!AA$25),"")</f>
        <v/>
      </c>
      <c r="Z44" s="74" t="str">
        <f>IF(SUM('Control Sample Data'!D$3:D$98)&gt;10,IF(AND(ISNUMBER('Control Sample Data'!D44),'Control Sample Data'!D44&lt;35,'Control Sample Data'!D44&gt;0),'Control Sample Data'!D44-'Choose Housekeeping Genes'!AB$25,35-'Choose Housekeeping Genes'!AB$25),"")</f>
        <v/>
      </c>
      <c r="AA44" s="74" t="str">
        <f>IF(SUM('Control Sample Data'!E$3:E$98)&gt;10,IF(AND(ISNUMBER('Control Sample Data'!E44),'Control Sample Data'!E44&lt;35,'Control Sample Data'!E44&gt;0),'Control Sample Data'!E44-'Choose Housekeeping Genes'!AC$25,35-'Choose Housekeeping Genes'!AC$25),"")</f>
        <v/>
      </c>
      <c r="AB44" s="74" t="str">
        <f>IF(SUM('Control Sample Data'!F$3:F$98)&gt;10,IF(AND(ISNUMBER('Control Sample Data'!F44),'Control Sample Data'!F44&lt;35,'Control Sample Data'!F44&gt;0),'Control Sample Data'!F44-'Choose Housekeeping Genes'!AD$25,35-'Choose Housekeeping Genes'!AD$25),"")</f>
        <v/>
      </c>
      <c r="AC44" s="74" t="str">
        <f>IF(SUM('Control Sample Data'!G$3:G$98)&gt;10,IF(AND(ISNUMBER('Control Sample Data'!G44),'Control Sample Data'!G44&lt;35,'Control Sample Data'!G44&gt;0),'Control Sample Data'!G44-'Choose Housekeeping Genes'!AE$25,35-'Choose Housekeeping Genes'!AE$25),"")</f>
        <v/>
      </c>
      <c r="AD44" s="74" t="str">
        <f>IF(SUM('Control Sample Data'!H$3:H$98)&gt;10,IF(AND(ISNUMBER('Control Sample Data'!H44),'Control Sample Data'!H44&lt;35,'Control Sample Data'!H44&gt;0),'Control Sample Data'!H44-'Choose Housekeeping Genes'!AF$25,35-'Choose Housekeeping Genes'!AF$25),"")</f>
        <v/>
      </c>
      <c r="AE44" s="74" t="str">
        <f>IF(SUM('Control Sample Data'!I$3:I$98)&gt;10,IF(AND(ISNUMBER('Control Sample Data'!I44),'Control Sample Data'!I44&lt;35,'Control Sample Data'!I44&gt;0),'Control Sample Data'!I44-'Choose Housekeeping Genes'!AG$25,35-'Choose Housekeeping Genes'!AG$25),"")</f>
        <v/>
      </c>
      <c r="AF44" s="74" t="str">
        <f>IF(SUM('Control Sample Data'!J$3:J$98)&gt;10,IF(AND(ISNUMBER('Control Sample Data'!J44),'Control Sample Data'!J44&lt;35,'Control Sample Data'!J44&gt;0),'Control Sample Data'!J44-'Choose Housekeeping Genes'!AH$25,35-'Choose Housekeeping Genes'!AH$25),"")</f>
        <v/>
      </c>
      <c r="AG44" s="74" t="str">
        <f>IF(SUM('Control Sample Data'!K$3:K$98)&gt;10,IF(AND(ISNUMBER('Control Sample Data'!K44),'Control Sample Data'!K44&lt;35,'Control Sample Data'!K44&gt;0),'Control Sample Data'!K44-'Choose Housekeeping Genes'!AI$25,35-'Choose Housekeeping Genes'!AI$25),"")</f>
        <v/>
      </c>
      <c r="AH44" s="74" t="str">
        <f>IF(SUM('Control Sample Data'!L$3:L$98)&gt;10,IF(AND(ISNUMBER('Control Sample Data'!L44),'Control Sample Data'!L44&lt;35,'Control Sample Data'!L44&gt;0),'Control Sample Data'!L44-'Choose Housekeeping Genes'!AJ$25,35-'Choose Housekeeping Genes'!AJ$25),"")</f>
        <v/>
      </c>
      <c r="AI44" s="74" t="str">
        <f>IF(SUM('Control Sample Data'!M$3:M$98)&gt;10,IF(AND(ISNUMBER('Control Sample Data'!M44),'Control Sample Data'!M44&lt;35,'Control Sample Data'!M44&gt;0),'Control Sample Data'!M44-'Choose Housekeeping Genes'!AK$25,35-'Choose Housekeeping Genes'!AK$25),"")</f>
        <v/>
      </c>
      <c r="AJ44" s="74" t="str">
        <f>IF(SUM('Control Sample Data'!N$3:N$98)&gt;10,IF(AND(ISNUMBER('Control Sample Data'!N44),'Control Sample Data'!N44&lt;35,'Control Sample Data'!N44&gt;0),'Control Sample Data'!N44-'Choose Housekeeping Genes'!AL$25,35-'Choose Housekeeping Genes'!AL$25),"")</f>
        <v/>
      </c>
      <c r="AK44" s="74" t="str">
        <f>IF(SUM('Control Sample Data'!O$3:O$98)&gt;10,IF(AND(ISNUMBER('Control Sample Data'!O44),'Control Sample Data'!O44&lt;35,'Control Sample Data'!O44&gt;0),'Control Sample Data'!O44-'Choose Housekeeping Genes'!AM$25,35-'Choose Housekeeping Genes'!AM$25),"")</f>
        <v/>
      </c>
      <c r="AL44" s="74" t="str">
        <f>IF(SUM('Control Sample Data'!P$3:P$98)&gt;10,IF(AND(ISNUMBER('Control Sample Data'!P44),'Control Sample Data'!P44&lt;35,'Control Sample Data'!P44&gt;0),'Control Sample Data'!P44-'Choose Housekeeping Genes'!AN$25,35-'Choose Housekeeping Genes'!AN$25),"")</f>
        <v/>
      </c>
      <c r="AM44" s="74" t="str">
        <f>IF(SUM('Control Sample Data'!Q$3:Q$98)&gt;10,IF(AND(ISNUMBER('Control Sample Data'!Q44),'Control Sample Data'!Q44&lt;35,'Control Sample Data'!Q44&gt;0),'Control Sample Data'!Q44-'Choose Housekeeping Genes'!AO$25,35-'Choose Housekeeping Genes'!AO$25),"")</f>
        <v/>
      </c>
      <c r="AN44" s="74" t="str">
        <f>IF(SUM('Control Sample Data'!R$3:R$98)&gt;10,IF(AND(ISNUMBER('Control Sample Data'!R44),'Control Sample Data'!R44&lt;35,'Control Sample Data'!R44&gt;0),'Control Sample Data'!R44-'Choose Housekeeping Genes'!AP$25,35-'Choose Housekeeping Genes'!AP$25),"")</f>
        <v/>
      </c>
      <c r="AO44" s="74" t="str">
        <f>IF(SUM('Control Sample Data'!S$3:S$98)&gt;10,IF(AND(ISNUMBER('Control Sample Data'!S44),'Control Sample Data'!S44&lt;35,'Control Sample Data'!S44&gt;0),'Control Sample Data'!S44-'Choose Housekeeping Genes'!AQ$25,35-'Choose Housekeeping Genes'!AQ$25),"")</f>
        <v/>
      </c>
      <c r="AP44" s="74" t="str">
        <f>IF(SUM('Control Sample Data'!T$3:T$98)&gt;10,IF(AND(ISNUMBER('Control Sample Data'!T44),'Control Sample Data'!T44&lt;35,'Control Sample Data'!T44&gt;0),'Control Sample Data'!T44-'Choose Housekeeping Genes'!AR$25,35-'Choose Housekeeping Genes'!AR$25),"")</f>
        <v/>
      </c>
      <c r="AQ44" s="74" t="str">
        <f>IF(SUM('Control Sample Data'!U$3:U$98)&gt;10,IF(AND(ISNUMBER('Control Sample Data'!U44),'Control Sample Data'!U44&lt;35,'Control Sample Data'!U44&gt;0),'Control Sample Data'!U44-'Choose Housekeeping Genes'!AS$25,35-'Choose Housekeeping Genes'!AS$25),"")</f>
        <v/>
      </c>
      <c r="AR44" s="74" t="str">
        <f>IF(SUM('Control Sample Data'!V$3:V$98)&gt;10,IF(AND(ISNUMBER('Control Sample Data'!V44),'Control Sample Data'!V44&lt;35,'Control Sample Data'!V44&gt;0),'Control Sample Data'!V44-'Choose Housekeeping Genes'!AT$25,35-'Choose Housekeeping Genes'!AT$25),"")</f>
        <v/>
      </c>
      <c r="AS44" s="29" t="str">
        <f>'Control Sample Data'!A44</f>
        <v>NSUN5</v>
      </c>
      <c r="AT44" s="28" t="s">
        <v>43</v>
      </c>
      <c r="AU44" s="74" t="str">
        <f ca="1">IF(ISNUMBER(C44-'Choose Housekeeping Genes'!D$15),C44-'Choose Housekeeping Genes'!D$15,"")</f>
        <v/>
      </c>
      <c r="AV44" s="74" t="str">
        <f ca="1">IF(ISNUMBER(D44-'Choose Housekeeping Genes'!E$15),D44-'Choose Housekeeping Genes'!E$15,"")</f>
        <v/>
      </c>
      <c r="AW44" s="74" t="str">
        <f ca="1">IF(ISNUMBER(E44-'Choose Housekeeping Genes'!F$15),E44-'Choose Housekeeping Genes'!F$15,"")</f>
        <v/>
      </c>
      <c r="AX44" s="74" t="str">
        <f ca="1">IF(ISNUMBER(F44-'Choose Housekeeping Genes'!G$15),F44-'Choose Housekeeping Genes'!G$15,"")</f>
        <v/>
      </c>
      <c r="AY44" s="74" t="str">
        <f ca="1">IF(ISNUMBER(G44-'Choose Housekeeping Genes'!H$15),G44-'Choose Housekeeping Genes'!H$15,"")</f>
        <v/>
      </c>
      <c r="AZ44" s="74" t="str">
        <f ca="1">IF(ISNUMBER(H44-'Choose Housekeeping Genes'!I$15),H44-'Choose Housekeeping Genes'!I$15,"")</f>
        <v/>
      </c>
      <c r="BA44" s="74" t="str">
        <f ca="1">IF(ISNUMBER(I44-'Choose Housekeeping Genes'!J$15),I44-'Choose Housekeeping Genes'!J$15,"")</f>
        <v/>
      </c>
      <c r="BB44" s="74" t="str">
        <f ca="1">IF(ISNUMBER(J44-'Choose Housekeeping Genes'!K$15),J44-'Choose Housekeeping Genes'!K$15,"")</f>
        <v/>
      </c>
      <c r="BC44" s="74" t="str">
        <f ca="1">IF(ISNUMBER(K44-'Choose Housekeeping Genes'!L$15),K44-'Choose Housekeeping Genes'!L$15,"")</f>
        <v/>
      </c>
      <c r="BD44" s="74" t="str">
        <f ca="1">IF(ISNUMBER(L44-'Choose Housekeeping Genes'!M$15),L44-'Choose Housekeeping Genes'!M$15,"")</f>
        <v/>
      </c>
      <c r="BE44" s="74" t="str">
        <f ca="1">IF(ISNUMBER(M44-'Choose Housekeeping Genes'!N$15),M44-'Choose Housekeeping Genes'!N$15,"")</f>
        <v/>
      </c>
      <c r="BF44" s="74" t="str">
        <f ca="1">IF(ISNUMBER(N44-'Choose Housekeeping Genes'!O$15),N44-'Choose Housekeeping Genes'!O$15,"")</f>
        <v/>
      </c>
      <c r="BG44" s="74" t="str">
        <f ca="1">IF(ISNUMBER(O44-'Choose Housekeeping Genes'!P$15),O44-'Choose Housekeeping Genes'!P$15,"")</f>
        <v/>
      </c>
      <c r="BH44" s="74" t="str">
        <f ca="1">IF(ISNUMBER(P44-'Choose Housekeeping Genes'!Q$15),P44-'Choose Housekeeping Genes'!Q$15,"")</f>
        <v/>
      </c>
      <c r="BI44" s="74" t="str">
        <f ca="1">IF(ISNUMBER(Q44-'Choose Housekeeping Genes'!R$15),Q44-'Choose Housekeeping Genes'!R$15,"")</f>
        <v/>
      </c>
      <c r="BJ44" s="74" t="str">
        <f ca="1">IF(ISNUMBER(R44-'Choose Housekeeping Genes'!S$15),R44-'Choose Housekeeping Genes'!S$15,"")</f>
        <v/>
      </c>
      <c r="BK44" s="74" t="str">
        <f ca="1">IF(ISNUMBER(S44-'Choose Housekeeping Genes'!T$15),S44-'Choose Housekeeping Genes'!T$15,"")</f>
        <v/>
      </c>
      <c r="BL44" s="74" t="str">
        <f ca="1">IF(ISNUMBER(T44-'Choose Housekeeping Genes'!U$15),T44-'Choose Housekeeping Genes'!U$15,"")</f>
        <v/>
      </c>
      <c r="BM44" s="74" t="str">
        <f ca="1">IF(ISNUMBER(U44-'Choose Housekeeping Genes'!V$15),U44-'Choose Housekeeping Genes'!V$15,"")</f>
        <v/>
      </c>
      <c r="BN44" s="74" t="str">
        <f ca="1">IF(ISNUMBER(V44-'Choose Housekeeping Genes'!W$15),V44-'Choose Housekeeping Genes'!W$15,"")</f>
        <v/>
      </c>
      <c r="BO44" s="141" t="str">
        <f t="shared" si="5"/>
        <v>NSUN5</v>
      </c>
      <c r="BP44" s="139" t="s">
        <v>43</v>
      </c>
      <c r="BQ44" s="74" t="str">
        <f ca="1">IF(ISNUMBER(Y44-'Choose Housekeeping Genes'!AA$15),Y44-'Choose Housekeeping Genes'!AA$15,"")</f>
        <v/>
      </c>
      <c r="BR44" s="74" t="str">
        <f ca="1">IF(ISNUMBER(Z44-'Choose Housekeeping Genes'!AB$15),Z44-'Choose Housekeeping Genes'!AB$15,"")</f>
        <v/>
      </c>
      <c r="BS44" s="74" t="str">
        <f ca="1">IF(ISNUMBER(AA44-'Choose Housekeeping Genes'!AC$15),AA44-'Choose Housekeeping Genes'!AC$15,"")</f>
        <v/>
      </c>
      <c r="BT44" s="74" t="str">
        <f ca="1">IF(ISNUMBER(AB44-'Choose Housekeeping Genes'!AD$15),AB44-'Choose Housekeeping Genes'!AD$15,"")</f>
        <v/>
      </c>
      <c r="BU44" s="74" t="str">
        <f ca="1">IF(ISNUMBER(AC44-'Choose Housekeeping Genes'!AE$15),AC44-'Choose Housekeeping Genes'!AE$15,"")</f>
        <v/>
      </c>
      <c r="BV44" s="74" t="str">
        <f ca="1">IF(ISNUMBER(AD44-'Choose Housekeeping Genes'!AF$15),AD44-'Choose Housekeeping Genes'!AF$15,"")</f>
        <v/>
      </c>
      <c r="BW44" s="74" t="str">
        <f ca="1">IF(ISNUMBER(AE44-'Choose Housekeeping Genes'!AG$15),AE44-'Choose Housekeeping Genes'!AG$15,"")</f>
        <v/>
      </c>
      <c r="BX44" s="74" t="str">
        <f ca="1">IF(ISNUMBER(AF44-'Choose Housekeeping Genes'!AH$15),AF44-'Choose Housekeeping Genes'!AH$15,"")</f>
        <v/>
      </c>
      <c r="BY44" s="74" t="str">
        <f ca="1">IF(ISNUMBER(AG44-'Choose Housekeeping Genes'!AI$15),AG44-'Choose Housekeeping Genes'!AI$15,"")</f>
        <v/>
      </c>
      <c r="BZ44" s="74" t="str">
        <f ca="1">IF(ISNUMBER(AH44-'Choose Housekeeping Genes'!AJ$15),AH44-'Choose Housekeeping Genes'!AJ$15,"")</f>
        <v/>
      </c>
      <c r="CA44" s="74" t="str">
        <f ca="1">IF(ISNUMBER(AI44-'Choose Housekeeping Genes'!AK$15),AI44-'Choose Housekeeping Genes'!AK$15,"")</f>
        <v/>
      </c>
      <c r="CB44" s="74" t="str">
        <f ca="1">IF(ISNUMBER(AJ44-'Choose Housekeeping Genes'!AL$15),AJ44-'Choose Housekeeping Genes'!AL$15,"")</f>
        <v/>
      </c>
      <c r="CC44" s="74" t="str">
        <f ca="1">IF(ISNUMBER(AK44-'Choose Housekeeping Genes'!AM$15),AK44-'Choose Housekeeping Genes'!AM$15,"")</f>
        <v/>
      </c>
      <c r="CD44" s="74" t="str">
        <f ca="1">IF(ISNUMBER(AL44-'Choose Housekeeping Genes'!AN$15),AL44-'Choose Housekeeping Genes'!AN$15,"")</f>
        <v/>
      </c>
      <c r="CE44" s="74" t="str">
        <f ca="1">IF(ISNUMBER(AM44-'Choose Housekeeping Genes'!AO$15),AM44-'Choose Housekeeping Genes'!AO$15,"")</f>
        <v/>
      </c>
      <c r="CF44" s="74" t="str">
        <f ca="1">IF(ISNUMBER(AN44-'Choose Housekeeping Genes'!AP$15),AN44-'Choose Housekeeping Genes'!AP$15,"")</f>
        <v/>
      </c>
      <c r="CG44" s="74" t="str">
        <f ca="1">IF(ISNUMBER(AO44-'Choose Housekeeping Genes'!AQ$15),AO44-'Choose Housekeeping Genes'!AQ$15,"")</f>
        <v/>
      </c>
      <c r="CH44" s="74" t="str">
        <f ca="1">IF(ISNUMBER(AP44-'Choose Housekeeping Genes'!AR$15),AP44-'Choose Housekeeping Genes'!AR$15,"")</f>
        <v/>
      </c>
      <c r="CI44" s="74" t="str">
        <f ca="1">IF(ISNUMBER(AQ44-'Choose Housekeeping Genes'!AS$15),AQ44-'Choose Housekeeping Genes'!AS$15,"")</f>
        <v/>
      </c>
      <c r="CJ44" s="74" t="str">
        <f ca="1">IF(ISNUMBER(AR44-'Choose Housekeeping Genes'!AT$15),AR44-'Choose Housekeeping Genes'!AT$15,"")</f>
        <v/>
      </c>
      <c r="CK44" s="22" t="e">
        <f t="shared" ca="1" si="6"/>
        <v>#DIV/0!</v>
      </c>
      <c r="CL44" s="111" t="e">
        <f t="shared" ca="1" si="7"/>
        <v>#DIV/0!</v>
      </c>
    </row>
    <row r="45" spans="1:90" ht="12.75" customHeight="1" x14ac:dyDescent="0.2">
      <c r="A45" s="27" t="str">
        <f>'Test Sample Data'!A45</f>
        <v>TET1</v>
      </c>
      <c r="B45" s="28" t="s">
        <v>44</v>
      </c>
      <c r="C45" s="74" t="str">
        <f>IF(SUM('Test Sample Data'!C$3:C$98)&gt;10,IF(AND(ISNUMBER('Test Sample Data'!C45),'Test Sample Data'!C45&lt;35,'Test Sample Data'!C45&gt;0),'Test Sample Data'!C45-'Choose Housekeeping Genes'!D$25,35-'Choose Housekeeping Genes'!D$25),"")</f>
        <v/>
      </c>
      <c r="D45" s="74" t="str">
        <f>IF(SUM('Test Sample Data'!D$3:D$98)&gt;10,IF(AND(ISNUMBER('Test Sample Data'!D45),'Test Sample Data'!D45&lt;35,'Test Sample Data'!D45&gt;0),'Test Sample Data'!D45-'Choose Housekeeping Genes'!E$25,35-'Choose Housekeeping Genes'!E$25),"")</f>
        <v/>
      </c>
      <c r="E45" s="74" t="str">
        <f>IF(SUM('Test Sample Data'!E$3:E$98)&gt;10,IF(AND(ISNUMBER('Test Sample Data'!E45),'Test Sample Data'!E45&lt;35,'Test Sample Data'!E45&gt;0),'Test Sample Data'!E45-'Choose Housekeeping Genes'!F$25,35-'Choose Housekeeping Genes'!F$25),"")</f>
        <v/>
      </c>
      <c r="F45" s="74" t="str">
        <f>IF(SUM('Test Sample Data'!F$3:F$98)&gt;10,IF(AND(ISNUMBER('Test Sample Data'!F45),'Test Sample Data'!F45&lt;35,'Test Sample Data'!F45&gt;0),'Test Sample Data'!F45-'Choose Housekeeping Genes'!G$25,35-'Choose Housekeeping Genes'!G$25),"")</f>
        <v/>
      </c>
      <c r="G45" s="74" t="str">
        <f>IF(SUM('Test Sample Data'!G$3:G$98)&gt;10,IF(AND(ISNUMBER('Test Sample Data'!G45),'Test Sample Data'!G45&lt;35,'Test Sample Data'!G45&gt;0),'Test Sample Data'!G45-'Choose Housekeeping Genes'!H$25,35-'Choose Housekeeping Genes'!H$25),"")</f>
        <v/>
      </c>
      <c r="H45" s="74" t="str">
        <f>IF(SUM('Test Sample Data'!H$3:H$98)&gt;10,IF(AND(ISNUMBER('Test Sample Data'!H45),'Test Sample Data'!H45&lt;35,'Test Sample Data'!H45&gt;0),'Test Sample Data'!H45-'Choose Housekeeping Genes'!I$25,35-'Choose Housekeeping Genes'!I$25),"")</f>
        <v/>
      </c>
      <c r="I45" s="74" t="str">
        <f>IF(SUM('Test Sample Data'!I$3:I$98)&gt;10,IF(AND(ISNUMBER('Test Sample Data'!I45),'Test Sample Data'!I45&lt;35,'Test Sample Data'!I45&gt;0),'Test Sample Data'!I45-'Choose Housekeeping Genes'!J$25,35-'Choose Housekeeping Genes'!J$25),"")</f>
        <v/>
      </c>
      <c r="J45" s="74" t="str">
        <f>IF(SUM('Test Sample Data'!J$3:J$98)&gt;10,IF(AND(ISNUMBER('Test Sample Data'!J45),'Test Sample Data'!J45&lt;35,'Test Sample Data'!J45&gt;0),'Test Sample Data'!J45-'Choose Housekeeping Genes'!K$25,35-'Choose Housekeeping Genes'!K$25),"")</f>
        <v/>
      </c>
      <c r="K45" s="74" t="str">
        <f>IF(SUM('Test Sample Data'!K$3:K$98)&gt;10,IF(AND(ISNUMBER('Test Sample Data'!K45),'Test Sample Data'!K45&lt;35,'Test Sample Data'!K45&gt;0),'Test Sample Data'!K45-'Choose Housekeeping Genes'!L$25,35-'Choose Housekeeping Genes'!L$25),"")</f>
        <v/>
      </c>
      <c r="L45" s="74" t="str">
        <f>IF(SUM('Test Sample Data'!L$3:L$98)&gt;10,IF(AND(ISNUMBER('Test Sample Data'!L45),'Test Sample Data'!L45&lt;35,'Test Sample Data'!L45&gt;0),'Test Sample Data'!L45-'Choose Housekeeping Genes'!M$25,35-'Choose Housekeeping Genes'!M$25),"")</f>
        <v/>
      </c>
      <c r="M45" s="74" t="str">
        <f>IF(SUM('Test Sample Data'!M$3:M$98)&gt;10,IF(AND(ISNUMBER('Test Sample Data'!M45),'Test Sample Data'!M45&lt;35,'Test Sample Data'!M45&gt;0),'Test Sample Data'!M45-'Choose Housekeeping Genes'!N$25,35-'Choose Housekeeping Genes'!N$25),"")</f>
        <v/>
      </c>
      <c r="N45" s="74" t="str">
        <f>IF(SUM('Test Sample Data'!N$3:N$98)&gt;10,IF(AND(ISNUMBER('Test Sample Data'!N45),'Test Sample Data'!N45&lt;35,'Test Sample Data'!N45&gt;0),'Test Sample Data'!N45-'Choose Housekeeping Genes'!O$25,35-'Choose Housekeeping Genes'!O$25),"")</f>
        <v/>
      </c>
      <c r="O45" s="74" t="str">
        <f>IF(SUM('Test Sample Data'!O$3:O$98)&gt;10,IF(AND(ISNUMBER('Test Sample Data'!O45),'Test Sample Data'!O45&lt;35,'Test Sample Data'!O45&gt;0),'Test Sample Data'!O45-'Choose Housekeeping Genes'!P$25,35-'Choose Housekeeping Genes'!P$25),"")</f>
        <v/>
      </c>
      <c r="P45" s="74" t="str">
        <f>IF(SUM('Test Sample Data'!P$3:P$98)&gt;10,IF(AND(ISNUMBER('Test Sample Data'!P45),'Test Sample Data'!P45&lt;35,'Test Sample Data'!P45&gt;0),'Test Sample Data'!P45-'Choose Housekeeping Genes'!Q$25,35-'Choose Housekeeping Genes'!Q$25),"")</f>
        <v/>
      </c>
      <c r="Q45" s="74" t="str">
        <f>IF(SUM('Test Sample Data'!Q$3:Q$98)&gt;10,IF(AND(ISNUMBER('Test Sample Data'!Q45),'Test Sample Data'!Q45&lt;35,'Test Sample Data'!Q45&gt;0),'Test Sample Data'!Q45-'Choose Housekeeping Genes'!R$25,35-'Choose Housekeeping Genes'!R$25),"")</f>
        <v/>
      </c>
      <c r="R45" s="74" t="str">
        <f>IF(SUM('Test Sample Data'!R$3:R$98)&gt;10,IF(AND(ISNUMBER('Test Sample Data'!R45),'Test Sample Data'!R45&lt;35,'Test Sample Data'!R45&gt;0),'Test Sample Data'!R45-'Choose Housekeeping Genes'!S$25,35-'Choose Housekeeping Genes'!S$25),"")</f>
        <v/>
      </c>
      <c r="S45" s="74" t="str">
        <f>IF(SUM('Test Sample Data'!S$3:S$98)&gt;10,IF(AND(ISNUMBER('Test Sample Data'!S45),'Test Sample Data'!S45&lt;35,'Test Sample Data'!S45&gt;0),'Test Sample Data'!S45-'Choose Housekeeping Genes'!T$25,35-'Choose Housekeeping Genes'!T$25),"")</f>
        <v/>
      </c>
      <c r="T45" s="74" t="str">
        <f>IF(SUM('Test Sample Data'!T$3:T$98)&gt;10,IF(AND(ISNUMBER('Test Sample Data'!T45),'Test Sample Data'!T45&lt;35,'Test Sample Data'!T45&gt;0),'Test Sample Data'!T45-'Choose Housekeeping Genes'!U$25,35-'Choose Housekeeping Genes'!U$25),"")</f>
        <v/>
      </c>
      <c r="U45" s="74" t="str">
        <f>IF(SUM('Test Sample Data'!U$3:U$98)&gt;10,IF(AND(ISNUMBER('Test Sample Data'!U45),'Test Sample Data'!U45&lt;35,'Test Sample Data'!U45&gt;0),'Test Sample Data'!U45-'Choose Housekeeping Genes'!V$25,35-'Choose Housekeeping Genes'!V$25),"")</f>
        <v/>
      </c>
      <c r="V45" s="74" t="str">
        <f>IF(SUM('Test Sample Data'!V$3:V$98)&gt;10,IF(AND(ISNUMBER('Test Sample Data'!V45),'Test Sample Data'!V45&lt;35,'Test Sample Data'!V45&gt;0),'Test Sample Data'!V45-'Choose Housekeeping Genes'!W$25,35-'Choose Housekeeping Genes'!W$25),"")</f>
        <v/>
      </c>
      <c r="W45" s="138" t="str">
        <f>'Control Sample Data'!A45</f>
        <v>TET1</v>
      </c>
      <c r="X45" s="139" t="s">
        <v>44</v>
      </c>
      <c r="Y45" s="74" t="str">
        <f>IF(SUM('Control Sample Data'!C$3:C$98)&gt;10,IF(AND(ISNUMBER('Control Sample Data'!C45),'Control Sample Data'!C45&lt;35,'Control Sample Data'!C45&gt;0),'Control Sample Data'!C45-'Choose Housekeeping Genes'!AA$25,35-'Choose Housekeeping Genes'!AA$25),"")</f>
        <v/>
      </c>
      <c r="Z45" s="74" t="str">
        <f>IF(SUM('Control Sample Data'!D$3:D$98)&gt;10,IF(AND(ISNUMBER('Control Sample Data'!D45),'Control Sample Data'!D45&lt;35,'Control Sample Data'!D45&gt;0),'Control Sample Data'!D45-'Choose Housekeeping Genes'!AB$25,35-'Choose Housekeeping Genes'!AB$25),"")</f>
        <v/>
      </c>
      <c r="AA45" s="74" t="str">
        <f>IF(SUM('Control Sample Data'!E$3:E$98)&gt;10,IF(AND(ISNUMBER('Control Sample Data'!E45),'Control Sample Data'!E45&lt;35,'Control Sample Data'!E45&gt;0),'Control Sample Data'!E45-'Choose Housekeeping Genes'!AC$25,35-'Choose Housekeeping Genes'!AC$25),"")</f>
        <v/>
      </c>
      <c r="AB45" s="74" t="str">
        <f>IF(SUM('Control Sample Data'!F$3:F$98)&gt;10,IF(AND(ISNUMBER('Control Sample Data'!F45),'Control Sample Data'!F45&lt;35,'Control Sample Data'!F45&gt;0),'Control Sample Data'!F45-'Choose Housekeeping Genes'!AD$25,35-'Choose Housekeeping Genes'!AD$25),"")</f>
        <v/>
      </c>
      <c r="AC45" s="74" t="str">
        <f>IF(SUM('Control Sample Data'!G$3:G$98)&gt;10,IF(AND(ISNUMBER('Control Sample Data'!G45),'Control Sample Data'!G45&lt;35,'Control Sample Data'!G45&gt;0),'Control Sample Data'!G45-'Choose Housekeeping Genes'!AE$25,35-'Choose Housekeeping Genes'!AE$25),"")</f>
        <v/>
      </c>
      <c r="AD45" s="74" t="str">
        <f>IF(SUM('Control Sample Data'!H$3:H$98)&gt;10,IF(AND(ISNUMBER('Control Sample Data'!H45),'Control Sample Data'!H45&lt;35,'Control Sample Data'!H45&gt;0),'Control Sample Data'!H45-'Choose Housekeeping Genes'!AF$25,35-'Choose Housekeeping Genes'!AF$25),"")</f>
        <v/>
      </c>
      <c r="AE45" s="74" t="str">
        <f>IF(SUM('Control Sample Data'!I$3:I$98)&gt;10,IF(AND(ISNUMBER('Control Sample Data'!I45),'Control Sample Data'!I45&lt;35,'Control Sample Data'!I45&gt;0),'Control Sample Data'!I45-'Choose Housekeeping Genes'!AG$25,35-'Choose Housekeeping Genes'!AG$25),"")</f>
        <v/>
      </c>
      <c r="AF45" s="74" t="str">
        <f>IF(SUM('Control Sample Data'!J$3:J$98)&gt;10,IF(AND(ISNUMBER('Control Sample Data'!J45),'Control Sample Data'!J45&lt;35,'Control Sample Data'!J45&gt;0),'Control Sample Data'!J45-'Choose Housekeeping Genes'!AH$25,35-'Choose Housekeeping Genes'!AH$25),"")</f>
        <v/>
      </c>
      <c r="AG45" s="74" t="str">
        <f>IF(SUM('Control Sample Data'!K$3:K$98)&gt;10,IF(AND(ISNUMBER('Control Sample Data'!K45),'Control Sample Data'!K45&lt;35,'Control Sample Data'!K45&gt;0),'Control Sample Data'!K45-'Choose Housekeeping Genes'!AI$25,35-'Choose Housekeeping Genes'!AI$25),"")</f>
        <v/>
      </c>
      <c r="AH45" s="74" t="str">
        <f>IF(SUM('Control Sample Data'!L$3:L$98)&gt;10,IF(AND(ISNUMBER('Control Sample Data'!L45),'Control Sample Data'!L45&lt;35,'Control Sample Data'!L45&gt;0),'Control Sample Data'!L45-'Choose Housekeeping Genes'!AJ$25,35-'Choose Housekeeping Genes'!AJ$25),"")</f>
        <v/>
      </c>
      <c r="AI45" s="74" t="str">
        <f>IF(SUM('Control Sample Data'!M$3:M$98)&gt;10,IF(AND(ISNUMBER('Control Sample Data'!M45),'Control Sample Data'!M45&lt;35,'Control Sample Data'!M45&gt;0),'Control Sample Data'!M45-'Choose Housekeeping Genes'!AK$25,35-'Choose Housekeeping Genes'!AK$25),"")</f>
        <v/>
      </c>
      <c r="AJ45" s="74" t="str">
        <f>IF(SUM('Control Sample Data'!N$3:N$98)&gt;10,IF(AND(ISNUMBER('Control Sample Data'!N45),'Control Sample Data'!N45&lt;35,'Control Sample Data'!N45&gt;0),'Control Sample Data'!N45-'Choose Housekeeping Genes'!AL$25,35-'Choose Housekeeping Genes'!AL$25),"")</f>
        <v/>
      </c>
      <c r="AK45" s="74" t="str">
        <f>IF(SUM('Control Sample Data'!O$3:O$98)&gt;10,IF(AND(ISNUMBER('Control Sample Data'!O45),'Control Sample Data'!O45&lt;35,'Control Sample Data'!O45&gt;0),'Control Sample Data'!O45-'Choose Housekeeping Genes'!AM$25,35-'Choose Housekeeping Genes'!AM$25),"")</f>
        <v/>
      </c>
      <c r="AL45" s="74" t="str">
        <f>IF(SUM('Control Sample Data'!P$3:P$98)&gt;10,IF(AND(ISNUMBER('Control Sample Data'!P45),'Control Sample Data'!P45&lt;35,'Control Sample Data'!P45&gt;0),'Control Sample Data'!P45-'Choose Housekeeping Genes'!AN$25,35-'Choose Housekeeping Genes'!AN$25),"")</f>
        <v/>
      </c>
      <c r="AM45" s="74" t="str">
        <f>IF(SUM('Control Sample Data'!Q$3:Q$98)&gt;10,IF(AND(ISNUMBER('Control Sample Data'!Q45),'Control Sample Data'!Q45&lt;35,'Control Sample Data'!Q45&gt;0),'Control Sample Data'!Q45-'Choose Housekeeping Genes'!AO$25,35-'Choose Housekeeping Genes'!AO$25),"")</f>
        <v/>
      </c>
      <c r="AN45" s="74" t="str">
        <f>IF(SUM('Control Sample Data'!R$3:R$98)&gt;10,IF(AND(ISNUMBER('Control Sample Data'!R45),'Control Sample Data'!R45&lt;35,'Control Sample Data'!R45&gt;0),'Control Sample Data'!R45-'Choose Housekeeping Genes'!AP$25,35-'Choose Housekeeping Genes'!AP$25),"")</f>
        <v/>
      </c>
      <c r="AO45" s="74" t="str">
        <f>IF(SUM('Control Sample Data'!S$3:S$98)&gt;10,IF(AND(ISNUMBER('Control Sample Data'!S45),'Control Sample Data'!S45&lt;35,'Control Sample Data'!S45&gt;0),'Control Sample Data'!S45-'Choose Housekeeping Genes'!AQ$25,35-'Choose Housekeeping Genes'!AQ$25),"")</f>
        <v/>
      </c>
      <c r="AP45" s="74" t="str">
        <f>IF(SUM('Control Sample Data'!T$3:T$98)&gt;10,IF(AND(ISNUMBER('Control Sample Data'!T45),'Control Sample Data'!T45&lt;35,'Control Sample Data'!T45&gt;0),'Control Sample Data'!T45-'Choose Housekeeping Genes'!AR$25,35-'Choose Housekeeping Genes'!AR$25),"")</f>
        <v/>
      </c>
      <c r="AQ45" s="74" t="str">
        <f>IF(SUM('Control Sample Data'!U$3:U$98)&gt;10,IF(AND(ISNUMBER('Control Sample Data'!U45),'Control Sample Data'!U45&lt;35,'Control Sample Data'!U45&gt;0),'Control Sample Data'!U45-'Choose Housekeeping Genes'!AS$25,35-'Choose Housekeeping Genes'!AS$25),"")</f>
        <v/>
      </c>
      <c r="AR45" s="74" t="str">
        <f>IF(SUM('Control Sample Data'!V$3:V$98)&gt;10,IF(AND(ISNUMBER('Control Sample Data'!V45),'Control Sample Data'!V45&lt;35,'Control Sample Data'!V45&gt;0),'Control Sample Data'!V45-'Choose Housekeeping Genes'!AT$25,35-'Choose Housekeeping Genes'!AT$25),"")</f>
        <v/>
      </c>
      <c r="AS45" s="29" t="str">
        <f>'Control Sample Data'!A45</f>
        <v>TET1</v>
      </c>
      <c r="AT45" s="28" t="s">
        <v>44</v>
      </c>
      <c r="AU45" s="74" t="str">
        <f ca="1">IF(ISNUMBER(C45-'Choose Housekeeping Genes'!D$15),C45-'Choose Housekeeping Genes'!D$15,"")</f>
        <v/>
      </c>
      <c r="AV45" s="74" t="str">
        <f ca="1">IF(ISNUMBER(D45-'Choose Housekeeping Genes'!E$15),D45-'Choose Housekeeping Genes'!E$15,"")</f>
        <v/>
      </c>
      <c r="AW45" s="74" t="str">
        <f ca="1">IF(ISNUMBER(E45-'Choose Housekeeping Genes'!F$15),E45-'Choose Housekeeping Genes'!F$15,"")</f>
        <v/>
      </c>
      <c r="AX45" s="74" t="str">
        <f ca="1">IF(ISNUMBER(F45-'Choose Housekeeping Genes'!G$15),F45-'Choose Housekeeping Genes'!G$15,"")</f>
        <v/>
      </c>
      <c r="AY45" s="74" t="str">
        <f ca="1">IF(ISNUMBER(G45-'Choose Housekeeping Genes'!H$15),G45-'Choose Housekeeping Genes'!H$15,"")</f>
        <v/>
      </c>
      <c r="AZ45" s="74" t="str">
        <f ca="1">IF(ISNUMBER(H45-'Choose Housekeeping Genes'!I$15),H45-'Choose Housekeeping Genes'!I$15,"")</f>
        <v/>
      </c>
      <c r="BA45" s="74" t="str">
        <f ca="1">IF(ISNUMBER(I45-'Choose Housekeeping Genes'!J$15),I45-'Choose Housekeeping Genes'!J$15,"")</f>
        <v/>
      </c>
      <c r="BB45" s="74" t="str">
        <f ca="1">IF(ISNUMBER(J45-'Choose Housekeeping Genes'!K$15),J45-'Choose Housekeeping Genes'!K$15,"")</f>
        <v/>
      </c>
      <c r="BC45" s="74" t="str">
        <f ca="1">IF(ISNUMBER(K45-'Choose Housekeeping Genes'!L$15),K45-'Choose Housekeeping Genes'!L$15,"")</f>
        <v/>
      </c>
      <c r="BD45" s="74" t="str">
        <f ca="1">IF(ISNUMBER(L45-'Choose Housekeeping Genes'!M$15),L45-'Choose Housekeeping Genes'!M$15,"")</f>
        <v/>
      </c>
      <c r="BE45" s="74" t="str">
        <f ca="1">IF(ISNUMBER(M45-'Choose Housekeeping Genes'!N$15),M45-'Choose Housekeeping Genes'!N$15,"")</f>
        <v/>
      </c>
      <c r="BF45" s="74" t="str">
        <f ca="1">IF(ISNUMBER(N45-'Choose Housekeeping Genes'!O$15),N45-'Choose Housekeeping Genes'!O$15,"")</f>
        <v/>
      </c>
      <c r="BG45" s="74" t="str">
        <f ca="1">IF(ISNUMBER(O45-'Choose Housekeeping Genes'!P$15),O45-'Choose Housekeeping Genes'!P$15,"")</f>
        <v/>
      </c>
      <c r="BH45" s="74" t="str">
        <f ca="1">IF(ISNUMBER(P45-'Choose Housekeeping Genes'!Q$15),P45-'Choose Housekeeping Genes'!Q$15,"")</f>
        <v/>
      </c>
      <c r="BI45" s="74" t="str">
        <f ca="1">IF(ISNUMBER(Q45-'Choose Housekeeping Genes'!R$15),Q45-'Choose Housekeeping Genes'!R$15,"")</f>
        <v/>
      </c>
      <c r="BJ45" s="74" t="str">
        <f ca="1">IF(ISNUMBER(R45-'Choose Housekeeping Genes'!S$15),R45-'Choose Housekeeping Genes'!S$15,"")</f>
        <v/>
      </c>
      <c r="BK45" s="74" t="str">
        <f ca="1">IF(ISNUMBER(S45-'Choose Housekeeping Genes'!T$15),S45-'Choose Housekeeping Genes'!T$15,"")</f>
        <v/>
      </c>
      <c r="BL45" s="74" t="str">
        <f ca="1">IF(ISNUMBER(T45-'Choose Housekeeping Genes'!U$15),T45-'Choose Housekeeping Genes'!U$15,"")</f>
        <v/>
      </c>
      <c r="BM45" s="74" t="str">
        <f ca="1">IF(ISNUMBER(U45-'Choose Housekeeping Genes'!V$15),U45-'Choose Housekeeping Genes'!V$15,"")</f>
        <v/>
      </c>
      <c r="BN45" s="74" t="str">
        <f ca="1">IF(ISNUMBER(V45-'Choose Housekeeping Genes'!W$15),V45-'Choose Housekeeping Genes'!W$15,"")</f>
        <v/>
      </c>
      <c r="BO45" s="141" t="str">
        <f t="shared" si="5"/>
        <v>TET1</v>
      </c>
      <c r="BP45" s="139" t="s">
        <v>44</v>
      </c>
      <c r="BQ45" s="74" t="str">
        <f ca="1">IF(ISNUMBER(Y45-'Choose Housekeeping Genes'!AA$15),Y45-'Choose Housekeeping Genes'!AA$15,"")</f>
        <v/>
      </c>
      <c r="BR45" s="74" t="str">
        <f ca="1">IF(ISNUMBER(Z45-'Choose Housekeeping Genes'!AB$15),Z45-'Choose Housekeeping Genes'!AB$15,"")</f>
        <v/>
      </c>
      <c r="BS45" s="74" t="str">
        <f ca="1">IF(ISNUMBER(AA45-'Choose Housekeeping Genes'!AC$15),AA45-'Choose Housekeeping Genes'!AC$15,"")</f>
        <v/>
      </c>
      <c r="BT45" s="74" t="str">
        <f ca="1">IF(ISNUMBER(AB45-'Choose Housekeeping Genes'!AD$15),AB45-'Choose Housekeeping Genes'!AD$15,"")</f>
        <v/>
      </c>
      <c r="BU45" s="74" t="str">
        <f ca="1">IF(ISNUMBER(AC45-'Choose Housekeeping Genes'!AE$15),AC45-'Choose Housekeeping Genes'!AE$15,"")</f>
        <v/>
      </c>
      <c r="BV45" s="74" t="str">
        <f ca="1">IF(ISNUMBER(AD45-'Choose Housekeeping Genes'!AF$15),AD45-'Choose Housekeeping Genes'!AF$15,"")</f>
        <v/>
      </c>
      <c r="BW45" s="74" t="str">
        <f ca="1">IF(ISNUMBER(AE45-'Choose Housekeeping Genes'!AG$15),AE45-'Choose Housekeeping Genes'!AG$15,"")</f>
        <v/>
      </c>
      <c r="BX45" s="74" t="str">
        <f ca="1">IF(ISNUMBER(AF45-'Choose Housekeeping Genes'!AH$15),AF45-'Choose Housekeeping Genes'!AH$15,"")</f>
        <v/>
      </c>
      <c r="BY45" s="74" t="str">
        <f ca="1">IF(ISNUMBER(AG45-'Choose Housekeeping Genes'!AI$15),AG45-'Choose Housekeeping Genes'!AI$15,"")</f>
        <v/>
      </c>
      <c r="BZ45" s="74" t="str">
        <f ca="1">IF(ISNUMBER(AH45-'Choose Housekeeping Genes'!AJ$15),AH45-'Choose Housekeeping Genes'!AJ$15,"")</f>
        <v/>
      </c>
      <c r="CA45" s="74" t="str">
        <f ca="1">IF(ISNUMBER(AI45-'Choose Housekeeping Genes'!AK$15),AI45-'Choose Housekeeping Genes'!AK$15,"")</f>
        <v/>
      </c>
      <c r="CB45" s="74" t="str">
        <f ca="1">IF(ISNUMBER(AJ45-'Choose Housekeeping Genes'!AL$15),AJ45-'Choose Housekeeping Genes'!AL$15,"")</f>
        <v/>
      </c>
      <c r="CC45" s="74" t="str">
        <f ca="1">IF(ISNUMBER(AK45-'Choose Housekeeping Genes'!AM$15),AK45-'Choose Housekeeping Genes'!AM$15,"")</f>
        <v/>
      </c>
      <c r="CD45" s="74" t="str">
        <f ca="1">IF(ISNUMBER(AL45-'Choose Housekeeping Genes'!AN$15),AL45-'Choose Housekeeping Genes'!AN$15,"")</f>
        <v/>
      </c>
      <c r="CE45" s="74" t="str">
        <f ca="1">IF(ISNUMBER(AM45-'Choose Housekeeping Genes'!AO$15),AM45-'Choose Housekeeping Genes'!AO$15,"")</f>
        <v/>
      </c>
      <c r="CF45" s="74" t="str">
        <f ca="1">IF(ISNUMBER(AN45-'Choose Housekeeping Genes'!AP$15),AN45-'Choose Housekeeping Genes'!AP$15,"")</f>
        <v/>
      </c>
      <c r="CG45" s="74" t="str">
        <f ca="1">IF(ISNUMBER(AO45-'Choose Housekeeping Genes'!AQ$15),AO45-'Choose Housekeeping Genes'!AQ$15,"")</f>
        <v/>
      </c>
      <c r="CH45" s="74" t="str">
        <f ca="1">IF(ISNUMBER(AP45-'Choose Housekeeping Genes'!AR$15),AP45-'Choose Housekeeping Genes'!AR$15,"")</f>
        <v/>
      </c>
      <c r="CI45" s="74" t="str">
        <f ca="1">IF(ISNUMBER(AQ45-'Choose Housekeeping Genes'!AS$15),AQ45-'Choose Housekeeping Genes'!AS$15,"")</f>
        <v/>
      </c>
      <c r="CJ45" s="74" t="str">
        <f ca="1">IF(ISNUMBER(AR45-'Choose Housekeeping Genes'!AT$15),AR45-'Choose Housekeeping Genes'!AT$15,"")</f>
        <v/>
      </c>
      <c r="CK45" s="22" t="e">
        <f t="shared" ca="1" si="6"/>
        <v>#DIV/0!</v>
      </c>
      <c r="CL45" s="111" t="e">
        <f t="shared" ca="1" si="7"/>
        <v>#DIV/0!</v>
      </c>
    </row>
    <row r="46" spans="1:90" ht="12.75" customHeight="1" x14ac:dyDescent="0.2">
      <c r="A46" s="27" t="str">
        <f>'Test Sample Data'!A46</f>
        <v>TET2</v>
      </c>
      <c r="B46" s="28" t="s">
        <v>45</v>
      </c>
      <c r="C46" s="74" t="str">
        <f>IF(SUM('Test Sample Data'!C$3:C$98)&gt;10,IF(AND(ISNUMBER('Test Sample Data'!C46),'Test Sample Data'!C46&lt;35,'Test Sample Data'!C46&gt;0),'Test Sample Data'!C46-'Choose Housekeeping Genes'!D$25,35-'Choose Housekeeping Genes'!D$25),"")</f>
        <v/>
      </c>
      <c r="D46" s="74" t="str">
        <f>IF(SUM('Test Sample Data'!D$3:D$98)&gt;10,IF(AND(ISNUMBER('Test Sample Data'!D46),'Test Sample Data'!D46&lt;35,'Test Sample Data'!D46&gt;0),'Test Sample Data'!D46-'Choose Housekeeping Genes'!E$25,35-'Choose Housekeeping Genes'!E$25),"")</f>
        <v/>
      </c>
      <c r="E46" s="74" t="str">
        <f>IF(SUM('Test Sample Data'!E$3:E$98)&gt;10,IF(AND(ISNUMBER('Test Sample Data'!E46),'Test Sample Data'!E46&lt;35,'Test Sample Data'!E46&gt;0),'Test Sample Data'!E46-'Choose Housekeeping Genes'!F$25,35-'Choose Housekeeping Genes'!F$25),"")</f>
        <v/>
      </c>
      <c r="F46" s="74" t="str">
        <f>IF(SUM('Test Sample Data'!F$3:F$98)&gt;10,IF(AND(ISNUMBER('Test Sample Data'!F46),'Test Sample Data'!F46&lt;35,'Test Sample Data'!F46&gt;0),'Test Sample Data'!F46-'Choose Housekeeping Genes'!G$25,35-'Choose Housekeeping Genes'!G$25),"")</f>
        <v/>
      </c>
      <c r="G46" s="74" t="str">
        <f>IF(SUM('Test Sample Data'!G$3:G$98)&gt;10,IF(AND(ISNUMBER('Test Sample Data'!G46),'Test Sample Data'!G46&lt;35,'Test Sample Data'!G46&gt;0),'Test Sample Data'!G46-'Choose Housekeeping Genes'!H$25,35-'Choose Housekeeping Genes'!H$25),"")</f>
        <v/>
      </c>
      <c r="H46" s="74" t="str">
        <f>IF(SUM('Test Sample Data'!H$3:H$98)&gt;10,IF(AND(ISNUMBER('Test Sample Data'!H46),'Test Sample Data'!H46&lt;35,'Test Sample Data'!H46&gt;0),'Test Sample Data'!H46-'Choose Housekeeping Genes'!I$25,35-'Choose Housekeeping Genes'!I$25),"")</f>
        <v/>
      </c>
      <c r="I46" s="74" t="str">
        <f>IF(SUM('Test Sample Data'!I$3:I$98)&gt;10,IF(AND(ISNUMBER('Test Sample Data'!I46),'Test Sample Data'!I46&lt;35,'Test Sample Data'!I46&gt;0),'Test Sample Data'!I46-'Choose Housekeeping Genes'!J$25,35-'Choose Housekeeping Genes'!J$25),"")</f>
        <v/>
      </c>
      <c r="J46" s="74" t="str">
        <f>IF(SUM('Test Sample Data'!J$3:J$98)&gt;10,IF(AND(ISNUMBER('Test Sample Data'!J46),'Test Sample Data'!J46&lt;35,'Test Sample Data'!J46&gt;0),'Test Sample Data'!J46-'Choose Housekeeping Genes'!K$25,35-'Choose Housekeeping Genes'!K$25),"")</f>
        <v/>
      </c>
      <c r="K46" s="74" t="str">
        <f>IF(SUM('Test Sample Data'!K$3:K$98)&gt;10,IF(AND(ISNUMBER('Test Sample Data'!K46),'Test Sample Data'!K46&lt;35,'Test Sample Data'!K46&gt;0),'Test Sample Data'!K46-'Choose Housekeeping Genes'!L$25,35-'Choose Housekeeping Genes'!L$25),"")</f>
        <v/>
      </c>
      <c r="L46" s="74" t="str">
        <f>IF(SUM('Test Sample Data'!L$3:L$98)&gt;10,IF(AND(ISNUMBER('Test Sample Data'!L46),'Test Sample Data'!L46&lt;35,'Test Sample Data'!L46&gt;0),'Test Sample Data'!L46-'Choose Housekeeping Genes'!M$25,35-'Choose Housekeeping Genes'!M$25),"")</f>
        <v/>
      </c>
      <c r="M46" s="74" t="str">
        <f>IF(SUM('Test Sample Data'!M$3:M$98)&gt;10,IF(AND(ISNUMBER('Test Sample Data'!M46),'Test Sample Data'!M46&lt;35,'Test Sample Data'!M46&gt;0),'Test Sample Data'!M46-'Choose Housekeeping Genes'!N$25,35-'Choose Housekeeping Genes'!N$25),"")</f>
        <v/>
      </c>
      <c r="N46" s="74" t="str">
        <f>IF(SUM('Test Sample Data'!N$3:N$98)&gt;10,IF(AND(ISNUMBER('Test Sample Data'!N46),'Test Sample Data'!N46&lt;35,'Test Sample Data'!N46&gt;0),'Test Sample Data'!N46-'Choose Housekeeping Genes'!O$25,35-'Choose Housekeeping Genes'!O$25),"")</f>
        <v/>
      </c>
      <c r="O46" s="74" t="str">
        <f>IF(SUM('Test Sample Data'!O$3:O$98)&gt;10,IF(AND(ISNUMBER('Test Sample Data'!O46),'Test Sample Data'!O46&lt;35,'Test Sample Data'!O46&gt;0),'Test Sample Data'!O46-'Choose Housekeeping Genes'!P$25,35-'Choose Housekeeping Genes'!P$25),"")</f>
        <v/>
      </c>
      <c r="P46" s="74" t="str">
        <f>IF(SUM('Test Sample Data'!P$3:P$98)&gt;10,IF(AND(ISNUMBER('Test Sample Data'!P46),'Test Sample Data'!P46&lt;35,'Test Sample Data'!P46&gt;0),'Test Sample Data'!P46-'Choose Housekeeping Genes'!Q$25,35-'Choose Housekeeping Genes'!Q$25),"")</f>
        <v/>
      </c>
      <c r="Q46" s="74" t="str">
        <f>IF(SUM('Test Sample Data'!Q$3:Q$98)&gt;10,IF(AND(ISNUMBER('Test Sample Data'!Q46),'Test Sample Data'!Q46&lt;35,'Test Sample Data'!Q46&gt;0),'Test Sample Data'!Q46-'Choose Housekeeping Genes'!R$25,35-'Choose Housekeeping Genes'!R$25),"")</f>
        <v/>
      </c>
      <c r="R46" s="74" t="str">
        <f>IF(SUM('Test Sample Data'!R$3:R$98)&gt;10,IF(AND(ISNUMBER('Test Sample Data'!R46),'Test Sample Data'!R46&lt;35,'Test Sample Data'!R46&gt;0),'Test Sample Data'!R46-'Choose Housekeeping Genes'!S$25,35-'Choose Housekeeping Genes'!S$25),"")</f>
        <v/>
      </c>
      <c r="S46" s="74" t="str">
        <f>IF(SUM('Test Sample Data'!S$3:S$98)&gt;10,IF(AND(ISNUMBER('Test Sample Data'!S46),'Test Sample Data'!S46&lt;35,'Test Sample Data'!S46&gt;0),'Test Sample Data'!S46-'Choose Housekeeping Genes'!T$25,35-'Choose Housekeeping Genes'!T$25),"")</f>
        <v/>
      </c>
      <c r="T46" s="74" t="str">
        <f>IF(SUM('Test Sample Data'!T$3:T$98)&gt;10,IF(AND(ISNUMBER('Test Sample Data'!T46),'Test Sample Data'!T46&lt;35,'Test Sample Data'!T46&gt;0),'Test Sample Data'!T46-'Choose Housekeeping Genes'!U$25,35-'Choose Housekeeping Genes'!U$25),"")</f>
        <v/>
      </c>
      <c r="U46" s="74" t="str">
        <f>IF(SUM('Test Sample Data'!U$3:U$98)&gt;10,IF(AND(ISNUMBER('Test Sample Data'!U46),'Test Sample Data'!U46&lt;35,'Test Sample Data'!U46&gt;0),'Test Sample Data'!U46-'Choose Housekeeping Genes'!V$25,35-'Choose Housekeeping Genes'!V$25),"")</f>
        <v/>
      </c>
      <c r="V46" s="74" t="str">
        <f>IF(SUM('Test Sample Data'!V$3:V$98)&gt;10,IF(AND(ISNUMBER('Test Sample Data'!V46),'Test Sample Data'!V46&lt;35,'Test Sample Data'!V46&gt;0),'Test Sample Data'!V46-'Choose Housekeeping Genes'!W$25,35-'Choose Housekeeping Genes'!W$25),"")</f>
        <v/>
      </c>
      <c r="W46" s="138" t="str">
        <f>'Control Sample Data'!A46</f>
        <v>TET2</v>
      </c>
      <c r="X46" s="139" t="s">
        <v>45</v>
      </c>
      <c r="Y46" s="74" t="str">
        <f>IF(SUM('Control Sample Data'!C$3:C$98)&gt;10,IF(AND(ISNUMBER('Control Sample Data'!C46),'Control Sample Data'!C46&lt;35,'Control Sample Data'!C46&gt;0),'Control Sample Data'!C46-'Choose Housekeeping Genes'!AA$25,35-'Choose Housekeeping Genes'!AA$25),"")</f>
        <v/>
      </c>
      <c r="Z46" s="74" t="str">
        <f>IF(SUM('Control Sample Data'!D$3:D$98)&gt;10,IF(AND(ISNUMBER('Control Sample Data'!D46),'Control Sample Data'!D46&lt;35,'Control Sample Data'!D46&gt;0),'Control Sample Data'!D46-'Choose Housekeeping Genes'!AB$25,35-'Choose Housekeeping Genes'!AB$25),"")</f>
        <v/>
      </c>
      <c r="AA46" s="74" t="str">
        <f>IF(SUM('Control Sample Data'!E$3:E$98)&gt;10,IF(AND(ISNUMBER('Control Sample Data'!E46),'Control Sample Data'!E46&lt;35,'Control Sample Data'!E46&gt;0),'Control Sample Data'!E46-'Choose Housekeeping Genes'!AC$25,35-'Choose Housekeeping Genes'!AC$25),"")</f>
        <v/>
      </c>
      <c r="AB46" s="74" t="str">
        <f>IF(SUM('Control Sample Data'!F$3:F$98)&gt;10,IF(AND(ISNUMBER('Control Sample Data'!F46),'Control Sample Data'!F46&lt;35,'Control Sample Data'!F46&gt;0),'Control Sample Data'!F46-'Choose Housekeeping Genes'!AD$25,35-'Choose Housekeeping Genes'!AD$25),"")</f>
        <v/>
      </c>
      <c r="AC46" s="74" t="str">
        <f>IF(SUM('Control Sample Data'!G$3:G$98)&gt;10,IF(AND(ISNUMBER('Control Sample Data'!G46),'Control Sample Data'!G46&lt;35,'Control Sample Data'!G46&gt;0),'Control Sample Data'!G46-'Choose Housekeeping Genes'!AE$25,35-'Choose Housekeeping Genes'!AE$25),"")</f>
        <v/>
      </c>
      <c r="AD46" s="74" t="str">
        <f>IF(SUM('Control Sample Data'!H$3:H$98)&gt;10,IF(AND(ISNUMBER('Control Sample Data'!H46),'Control Sample Data'!H46&lt;35,'Control Sample Data'!H46&gt;0),'Control Sample Data'!H46-'Choose Housekeeping Genes'!AF$25,35-'Choose Housekeeping Genes'!AF$25),"")</f>
        <v/>
      </c>
      <c r="AE46" s="74" t="str">
        <f>IF(SUM('Control Sample Data'!I$3:I$98)&gt;10,IF(AND(ISNUMBER('Control Sample Data'!I46),'Control Sample Data'!I46&lt;35,'Control Sample Data'!I46&gt;0),'Control Sample Data'!I46-'Choose Housekeeping Genes'!AG$25,35-'Choose Housekeeping Genes'!AG$25),"")</f>
        <v/>
      </c>
      <c r="AF46" s="74" t="str">
        <f>IF(SUM('Control Sample Data'!J$3:J$98)&gt;10,IF(AND(ISNUMBER('Control Sample Data'!J46),'Control Sample Data'!J46&lt;35,'Control Sample Data'!J46&gt;0),'Control Sample Data'!J46-'Choose Housekeeping Genes'!AH$25,35-'Choose Housekeeping Genes'!AH$25),"")</f>
        <v/>
      </c>
      <c r="AG46" s="74" t="str">
        <f>IF(SUM('Control Sample Data'!K$3:K$98)&gt;10,IF(AND(ISNUMBER('Control Sample Data'!K46),'Control Sample Data'!K46&lt;35,'Control Sample Data'!K46&gt;0),'Control Sample Data'!K46-'Choose Housekeeping Genes'!AI$25,35-'Choose Housekeeping Genes'!AI$25),"")</f>
        <v/>
      </c>
      <c r="AH46" s="74" t="str">
        <f>IF(SUM('Control Sample Data'!L$3:L$98)&gt;10,IF(AND(ISNUMBER('Control Sample Data'!L46),'Control Sample Data'!L46&lt;35,'Control Sample Data'!L46&gt;0),'Control Sample Data'!L46-'Choose Housekeeping Genes'!AJ$25,35-'Choose Housekeeping Genes'!AJ$25),"")</f>
        <v/>
      </c>
      <c r="AI46" s="74" t="str">
        <f>IF(SUM('Control Sample Data'!M$3:M$98)&gt;10,IF(AND(ISNUMBER('Control Sample Data'!M46),'Control Sample Data'!M46&lt;35,'Control Sample Data'!M46&gt;0),'Control Sample Data'!M46-'Choose Housekeeping Genes'!AK$25,35-'Choose Housekeeping Genes'!AK$25),"")</f>
        <v/>
      </c>
      <c r="AJ46" s="74" t="str">
        <f>IF(SUM('Control Sample Data'!N$3:N$98)&gt;10,IF(AND(ISNUMBER('Control Sample Data'!N46),'Control Sample Data'!N46&lt;35,'Control Sample Data'!N46&gt;0),'Control Sample Data'!N46-'Choose Housekeeping Genes'!AL$25,35-'Choose Housekeeping Genes'!AL$25),"")</f>
        <v/>
      </c>
      <c r="AK46" s="74" t="str">
        <f>IF(SUM('Control Sample Data'!O$3:O$98)&gt;10,IF(AND(ISNUMBER('Control Sample Data'!O46),'Control Sample Data'!O46&lt;35,'Control Sample Data'!O46&gt;0),'Control Sample Data'!O46-'Choose Housekeeping Genes'!AM$25,35-'Choose Housekeeping Genes'!AM$25),"")</f>
        <v/>
      </c>
      <c r="AL46" s="74" t="str">
        <f>IF(SUM('Control Sample Data'!P$3:P$98)&gt;10,IF(AND(ISNUMBER('Control Sample Data'!P46),'Control Sample Data'!P46&lt;35,'Control Sample Data'!P46&gt;0),'Control Sample Data'!P46-'Choose Housekeeping Genes'!AN$25,35-'Choose Housekeeping Genes'!AN$25),"")</f>
        <v/>
      </c>
      <c r="AM46" s="74" t="str">
        <f>IF(SUM('Control Sample Data'!Q$3:Q$98)&gt;10,IF(AND(ISNUMBER('Control Sample Data'!Q46),'Control Sample Data'!Q46&lt;35,'Control Sample Data'!Q46&gt;0),'Control Sample Data'!Q46-'Choose Housekeeping Genes'!AO$25,35-'Choose Housekeeping Genes'!AO$25),"")</f>
        <v/>
      </c>
      <c r="AN46" s="74" t="str">
        <f>IF(SUM('Control Sample Data'!R$3:R$98)&gt;10,IF(AND(ISNUMBER('Control Sample Data'!R46),'Control Sample Data'!R46&lt;35,'Control Sample Data'!R46&gt;0),'Control Sample Data'!R46-'Choose Housekeeping Genes'!AP$25,35-'Choose Housekeeping Genes'!AP$25),"")</f>
        <v/>
      </c>
      <c r="AO46" s="74" t="str">
        <f>IF(SUM('Control Sample Data'!S$3:S$98)&gt;10,IF(AND(ISNUMBER('Control Sample Data'!S46),'Control Sample Data'!S46&lt;35,'Control Sample Data'!S46&gt;0),'Control Sample Data'!S46-'Choose Housekeeping Genes'!AQ$25,35-'Choose Housekeeping Genes'!AQ$25),"")</f>
        <v/>
      </c>
      <c r="AP46" s="74" t="str">
        <f>IF(SUM('Control Sample Data'!T$3:T$98)&gt;10,IF(AND(ISNUMBER('Control Sample Data'!T46),'Control Sample Data'!T46&lt;35,'Control Sample Data'!T46&gt;0),'Control Sample Data'!T46-'Choose Housekeeping Genes'!AR$25,35-'Choose Housekeeping Genes'!AR$25),"")</f>
        <v/>
      </c>
      <c r="AQ46" s="74" t="str">
        <f>IF(SUM('Control Sample Data'!U$3:U$98)&gt;10,IF(AND(ISNUMBER('Control Sample Data'!U46),'Control Sample Data'!U46&lt;35,'Control Sample Data'!U46&gt;0),'Control Sample Data'!U46-'Choose Housekeeping Genes'!AS$25,35-'Choose Housekeeping Genes'!AS$25),"")</f>
        <v/>
      </c>
      <c r="AR46" s="74" t="str">
        <f>IF(SUM('Control Sample Data'!V$3:V$98)&gt;10,IF(AND(ISNUMBER('Control Sample Data'!V46),'Control Sample Data'!V46&lt;35,'Control Sample Data'!V46&gt;0),'Control Sample Data'!V46-'Choose Housekeeping Genes'!AT$25,35-'Choose Housekeeping Genes'!AT$25),"")</f>
        <v/>
      </c>
      <c r="AS46" s="29" t="str">
        <f>'Control Sample Data'!A46</f>
        <v>TET2</v>
      </c>
      <c r="AT46" s="28" t="s">
        <v>45</v>
      </c>
      <c r="AU46" s="74" t="str">
        <f ca="1">IF(ISNUMBER(C46-'Choose Housekeeping Genes'!D$15),C46-'Choose Housekeeping Genes'!D$15,"")</f>
        <v/>
      </c>
      <c r="AV46" s="74" t="str">
        <f ca="1">IF(ISNUMBER(D46-'Choose Housekeeping Genes'!E$15),D46-'Choose Housekeeping Genes'!E$15,"")</f>
        <v/>
      </c>
      <c r="AW46" s="74" t="str">
        <f ca="1">IF(ISNUMBER(E46-'Choose Housekeeping Genes'!F$15),E46-'Choose Housekeeping Genes'!F$15,"")</f>
        <v/>
      </c>
      <c r="AX46" s="74" t="str">
        <f ca="1">IF(ISNUMBER(F46-'Choose Housekeeping Genes'!G$15),F46-'Choose Housekeeping Genes'!G$15,"")</f>
        <v/>
      </c>
      <c r="AY46" s="74" t="str">
        <f ca="1">IF(ISNUMBER(G46-'Choose Housekeeping Genes'!H$15),G46-'Choose Housekeeping Genes'!H$15,"")</f>
        <v/>
      </c>
      <c r="AZ46" s="74" t="str">
        <f ca="1">IF(ISNUMBER(H46-'Choose Housekeeping Genes'!I$15),H46-'Choose Housekeeping Genes'!I$15,"")</f>
        <v/>
      </c>
      <c r="BA46" s="74" t="str">
        <f ca="1">IF(ISNUMBER(I46-'Choose Housekeeping Genes'!J$15),I46-'Choose Housekeeping Genes'!J$15,"")</f>
        <v/>
      </c>
      <c r="BB46" s="74" t="str">
        <f ca="1">IF(ISNUMBER(J46-'Choose Housekeeping Genes'!K$15),J46-'Choose Housekeeping Genes'!K$15,"")</f>
        <v/>
      </c>
      <c r="BC46" s="74" t="str">
        <f ca="1">IF(ISNUMBER(K46-'Choose Housekeeping Genes'!L$15),K46-'Choose Housekeeping Genes'!L$15,"")</f>
        <v/>
      </c>
      <c r="BD46" s="74" t="str">
        <f ca="1">IF(ISNUMBER(L46-'Choose Housekeeping Genes'!M$15),L46-'Choose Housekeeping Genes'!M$15,"")</f>
        <v/>
      </c>
      <c r="BE46" s="74" t="str">
        <f ca="1">IF(ISNUMBER(M46-'Choose Housekeeping Genes'!N$15),M46-'Choose Housekeeping Genes'!N$15,"")</f>
        <v/>
      </c>
      <c r="BF46" s="74" t="str">
        <f ca="1">IF(ISNUMBER(N46-'Choose Housekeeping Genes'!O$15),N46-'Choose Housekeeping Genes'!O$15,"")</f>
        <v/>
      </c>
      <c r="BG46" s="74" t="str">
        <f ca="1">IF(ISNUMBER(O46-'Choose Housekeeping Genes'!P$15),O46-'Choose Housekeeping Genes'!P$15,"")</f>
        <v/>
      </c>
      <c r="BH46" s="74" t="str">
        <f ca="1">IF(ISNUMBER(P46-'Choose Housekeeping Genes'!Q$15),P46-'Choose Housekeeping Genes'!Q$15,"")</f>
        <v/>
      </c>
      <c r="BI46" s="74" t="str">
        <f ca="1">IF(ISNUMBER(Q46-'Choose Housekeeping Genes'!R$15),Q46-'Choose Housekeeping Genes'!R$15,"")</f>
        <v/>
      </c>
      <c r="BJ46" s="74" t="str">
        <f ca="1">IF(ISNUMBER(R46-'Choose Housekeeping Genes'!S$15),R46-'Choose Housekeeping Genes'!S$15,"")</f>
        <v/>
      </c>
      <c r="BK46" s="74" t="str">
        <f ca="1">IF(ISNUMBER(S46-'Choose Housekeeping Genes'!T$15),S46-'Choose Housekeeping Genes'!T$15,"")</f>
        <v/>
      </c>
      <c r="BL46" s="74" t="str">
        <f ca="1">IF(ISNUMBER(T46-'Choose Housekeeping Genes'!U$15),T46-'Choose Housekeeping Genes'!U$15,"")</f>
        <v/>
      </c>
      <c r="BM46" s="74" t="str">
        <f ca="1">IF(ISNUMBER(U46-'Choose Housekeeping Genes'!V$15),U46-'Choose Housekeeping Genes'!V$15,"")</f>
        <v/>
      </c>
      <c r="BN46" s="74" t="str">
        <f ca="1">IF(ISNUMBER(V46-'Choose Housekeeping Genes'!W$15),V46-'Choose Housekeeping Genes'!W$15,"")</f>
        <v/>
      </c>
      <c r="BO46" s="141" t="str">
        <f t="shared" si="5"/>
        <v>TET2</v>
      </c>
      <c r="BP46" s="139" t="s">
        <v>45</v>
      </c>
      <c r="BQ46" s="74" t="str">
        <f ca="1">IF(ISNUMBER(Y46-'Choose Housekeeping Genes'!AA$15),Y46-'Choose Housekeeping Genes'!AA$15,"")</f>
        <v/>
      </c>
      <c r="BR46" s="74" t="str">
        <f ca="1">IF(ISNUMBER(Z46-'Choose Housekeeping Genes'!AB$15),Z46-'Choose Housekeeping Genes'!AB$15,"")</f>
        <v/>
      </c>
      <c r="BS46" s="74" t="str">
        <f ca="1">IF(ISNUMBER(AA46-'Choose Housekeeping Genes'!AC$15),AA46-'Choose Housekeeping Genes'!AC$15,"")</f>
        <v/>
      </c>
      <c r="BT46" s="74" t="str">
        <f ca="1">IF(ISNUMBER(AB46-'Choose Housekeeping Genes'!AD$15),AB46-'Choose Housekeeping Genes'!AD$15,"")</f>
        <v/>
      </c>
      <c r="BU46" s="74" t="str">
        <f ca="1">IF(ISNUMBER(AC46-'Choose Housekeeping Genes'!AE$15),AC46-'Choose Housekeeping Genes'!AE$15,"")</f>
        <v/>
      </c>
      <c r="BV46" s="74" t="str">
        <f ca="1">IF(ISNUMBER(AD46-'Choose Housekeeping Genes'!AF$15),AD46-'Choose Housekeeping Genes'!AF$15,"")</f>
        <v/>
      </c>
      <c r="BW46" s="74" t="str">
        <f ca="1">IF(ISNUMBER(AE46-'Choose Housekeeping Genes'!AG$15),AE46-'Choose Housekeeping Genes'!AG$15,"")</f>
        <v/>
      </c>
      <c r="BX46" s="74" t="str">
        <f ca="1">IF(ISNUMBER(AF46-'Choose Housekeeping Genes'!AH$15),AF46-'Choose Housekeeping Genes'!AH$15,"")</f>
        <v/>
      </c>
      <c r="BY46" s="74" t="str">
        <f ca="1">IF(ISNUMBER(AG46-'Choose Housekeeping Genes'!AI$15),AG46-'Choose Housekeeping Genes'!AI$15,"")</f>
        <v/>
      </c>
      <c r="BZ46" s="74" t="str">
        <f ca="1">IF(ISNUMBER(AH46-'Choose Housekeeping Genes'!AJ$15),AH46-'Choose Housekeeping Genes'!AJ$15,"")</f>
        <v/>
      </c>
      <c r="CA46" s="74" t="str">
        <f ca="1">IF(ISNUMBER(AI46-'Choose Housekeeping Genes'!AK$15),AI46-'Choose Housekeeping Genes'!AK$15,"")</f>
        <v/>
      </c>
      <c r="CB46" s="74" t="str">
        <f ca="1">IF(ISNUMBER(AJ46-'Choose Housekeeping Genes'!AL$15),AJ46-'Choose Housekeeping Genes'!AL$15,"")</f>
        <v/>
      </c>
      <c r="CC46" s="74" t="str">
        <f ca="1">IF(ISNUMBER(AK46-'Choose Housekeeping Genes'!AM$15),AK46-'Choose Housekeeping Genes'!AM$15,"")</f>
        <v/>
      </c>
      <c r="CD46" s="74" t="str">
        <f ca="1">IF(ISNUMBER(AL46-'Choose Housekeeping Genes'!AN$15),AL46-'Choose Housekeeping Genes'!AN$15,"")</f>
        <v/>
      </c>
      <c r="CE46" s="74" t="str">
        <f ca="1">IF(ISNUMBER(AM46-'Choose Housekeeping Genes'!AO$15),AM46-'Choose Housekeeping Genes'!AO$15,"")</f>
        <v/>
      </c>
      <c r="CF46" s="74" t="str">
        <f ca="1">IF(ISNUMBER(AN46-'Choose Housekeeping Genes'!AP$15),AN46-'Choose Housekeeping Genes'!AP$15,"")</f>
        <v/>
      </c>
      <c r="CG46" s="74" t="str">
        <f ca="1">IF(ISNUMBER(AO46-'Choose Housekeeping Genes'!AQ$15),AO46-'Choose Housekeeping Genes'!AQ$15,"")</f>
        <v/>
      </c>
      <c r="CH46" s="74" t="str">
        <f ca="1">IF(ISNUMBER(AP46-'Choose Housekeeping Genes'!AR$15),AP46-'Choose Housekeeping Genes'!AR$15,"")</f>
        <v/>
      </c>
      <c r="CI46" s="74" t="str">
        <f ca="1">IF(ISNUMBER(AQ46-'Choose Housekeeping Genes'!AS$15),AQ46-'Choose Housekeeping Genes'!AS$15,"")</f>
        <v/>
      </c>
      <c r="CJ46" s="74" t="str">
        <f ca="1">IF(ISNUMBER(AR46-'Choose Housekeeping Genes'!AT$15),AR46-'Choose Housekeeping Genes'!AT$15,"")</f>
        <v/>
      </c>
      <c r="CK46" s="22" t="e">
        <f t="shared" ca="1" si="6"/>
        <v>#DIV/0!</v>
      </c>
      <c r="CL46" s="111" t="e">
        <f t="shared" ca="1" si="7"/>
        <v>#DIV/0!</v>
      </c>
    </row>
    <row r="47" spans="1:90" ht="12.75" customHeight="1" x14ac:dyDescent="0.2">
      <c r="A47" s="27" t="str">
        <f>'Test Sample Data'!A47</f>
        <v>TET3</v>
      </c>
      <c r="B47" s="28" t="s">
        <v>46</v>
      </c>
      <c r="C47" s="74" t="str">
        <f>IF(SUM('Test Sample Data'!C$3:C$98)&gt;10,IF(AND(ISNUMBER('Test Sample Data'!C47),'Test Sample Data'!C47&lt;35,'Test Sample Data'!C47&gt;0),'Test Sample Data'!C47-'Choose Housekeeping Genes'!D$25,35-'Choose Housekeeping Genes'!D$25),"")</f>
        <v/>
      </c>
      <c r="D47" s="74" t="str">
        <f>IF(SUM('Test Sample Data'!D$3:D$98)&gt;10,IF(AND(ISNUMBER('Test Sample Data'!D47),'Test Sample Data'!D47&lt;35,'Test Sample Data'!D47&gt;0),'Test Sample Data'!D47-'Choose Housekeeping Genes'!E$25,35-'Choose Housekeeping Genes'!E$25),"")</f>
        <v/>
      </c>
      <c r="E47" s="74" t="str">
        <f>IF(SUM('Test Sample Data'!E$3:E$98)&gt;10,IF(AND(ISNUMBER('Test Sample Data'!E47),'Test Sample Data'!E47&lt;35,'Test Sample Data'!E47&gt;0),'Test Sample Data'!E47-'Choose Housekeeping Genes'!F$25,35-'Choose Housekeeping Genes'!F$25),"")</f>
        <v/>
      </c>
      <c r="F47" s="74" t="str">
        <f>IF(SUM('Test Sample Data'!F$3:F$98)&gt;10,IF(AND(ISNUMBER('Test Sample Data'!F47),'Test Sample Data'!F47&lt;35,'Test Sample Data'!F47&gt;0),'Test Sample Data'!F47-'Choose Housekeeping Genes'!G$25,35-'Choose Housekeeping Genes'!G$25),"")</f>
        <v/>
      </c>
      <c r="G47" s="74" t="str">
        <f>IF(SUM('Test Sample Data'!G$3:G$98)&gt;10,IF(AND(ISNUMBER('Test Sample Data'!G47),'Test Sample Data'!G47&lt;35,'Test Sample Data'!G47&gt;0),'Test Sample Data'!G47-'Choose Housekeeping Genes'!H$25,35-'Choose Housekeeping Genes'!H$25),"")</f>
        <v/>
      </c>
      <c r="H47" s="74" t="str">
        <f>IF(SUM('Test Sample Data'!H$3:H$98)&gt;10,IF(AND(ISNUMBER('Test Sample Data'!H47),'Test Sample Data'!H47&lt;35,'Test Sample Data'!H47&gt;0),'Test Sample Data'!H47-'Choose Housekeeping Genes'!I$25,35-'Choose Housekeeping Genes'!I$25),"")</f>
        <v/>
      </c>
      <c r="I47" s="74" t="str">
        <f>IF(SUM('Test Sample Data'!I$3:I$98)&gt;10,IF(AND(ISNUMBER('Test Sample Data'!I47),'Test Sample Data'!I47&lt;35,'Test Sample Data'!I47&gt;0),'Test Sample Data'!I47-'Choose Housekeeping Genes'!J$25,35-'Choose Housekeeping Genes'!J$25),"")</f>
        <v/>
      </c>
      <c r="J47" s="74" t="str">
        <f>IF(SUM('Test Sample Data'!J$3:J$98)&gt;10,IF(AND(ISNUMBER('Test Sample Data'!J47),'Test Sample Data'!J47&lt;35,'Test Sample Data'!J47&gt;0),'Test Sample Data'!J47-'Choose Housekeeping Genes'!K$25,35-'Choose Housekeeping Genes'!K$25),"")</f>
        <v/>
      </c>
      <c r="K47" s="74" t="str">
        <f>IF(SUM('Test Sample Data'!K$3:K$98)&gt;10,IF(AND(ISNUMBER('Test Sample Data'!K47),'Test Sample Data'!K47&lt;35,'Test Sample Data'!K47&gt;0),'Test Sample Data'!K47-'Choose Housekeeping Genes'!L$25,35-'Choose Housekeeping Genes'!L$25),"")</f>
        <v/>
      </c>
      <c r="L47" s="74" t="str">
        <f>IF(SUM('Test Sample Data'!L$3:L$98)&gt;10,IF(AND(ISNUMBER('Test Sample Data'!L47),'Test Sample Data'!L47&lt;35,'Test Sample Data'!L47&gt;0),'Test Sample Data'!L47-'Choose Housekeeping Genes'!M$25,35-'Choose Housekeeping Genes'!M$25),"")</f>
        <v/>
      </c>
      <c r="M47" s="74" t="str">
        <f>IF(SUM('Test Sample Data'!M$3:M$98)&gt;10,IF(AND(ISNUMBER('Test Sample Data'!M47),'Test Sample Data'!M47&lt;35,'Test Sample Data'!M47&gt;0),'Test Sample Data'!M47-'Choose Housekeeping Genes'!N$25,35-'Choose Housekeeping Genes'!N$25),"")</f>
        <v/>
      </c>
      <c r="N47" s="74" t="str">
        <f>IF(SUM('Test Sample Data'!N$3:N$98)&gt;10,IF(AND(ISNUMBER('Test Sample Data'!N47),'Test Sample Data'!N47&lt;35,'Test Sample Data'!N47&gt;0),'Test Sample Data'!N47-'Choose Housekeeping Genes'!O$25,35-'Choose Housekeeping Genes'!O$25),"")</f>
        <v/>
      </c>
      <c r="O47" s="74" t="str">
        <f>IF(SUM('Test Sample Data'!O$3:O$98)&gt;10,IF(AND(ISNUMBER('Test Sample Data'!O47),'Test Sample Data'!O47&lt;35,'Test Sample Data'!O47&gt;0),'Test Sample Data'!O47-'Choose Housekeeping Genes'!P$25,35-'Choose Housekeeping Genes'!P$25),"")</f>
        <v/>
      </c>
      <c r="P47" s="74" t="str">
        <f>IF(SUM('Test Sample Data'!P$3:P$98)&gt;10,IF(AND(ISNUMBER('Test Sample Data'!P47),'Test Sample Data'!P47&lt;35,'Test Sample Data'!P47&gt;0),'Test Sample Data'!P47-'Choose Housekeeping Genes'!Q$25,35-'Choose Housekeeping Genes'!Q$25),"")</f>
        <v/>
      </c>
      <c r="Q47" s="74" t="str">
        <f>IF(SUM('Test Sample Data'!Q$3:Q$98)&gt;10,IF(AND(ISNUMBER('Test Sample Data'!Q47),'Test Sample Data'!Q47&lt;35,'Test Sample Data'!Q47&gt;0),'Test Sample Data'!Q47-'Choose Housekeeping Genes'!R$25,35-'Choose Housekeeping Genes'!R$25),"")</f>
        <v/>
      </c>
      <c r="R47" s="74" t="str">
        <f>IF(SUM('Test Sample Data'!R$3:R$98)&gt;10,IF(AND(ISNUMBER('Test Sample Data'!R47),'Test Sample Data'!R47&lt;35,'Test Sample Data'!R47&gt;0),'Test Sample Data'!R47-'Choose Housekeeping Genes'!S$25,35-'Choose Housekeeping Genes'!S$25),"")</f>
        <v/>
      </c>
      <c r="S47" s="74" t="str">
        <f>IF(SUM('Test Sample Data'!S$3:S$98)&gt;10,IF(AND(ISNUMBER('Test Sample Data'!S47),'Test Sample Data'!S47&lt;35,'Test Sample Data'!S47&gt;0),'Test Sample Data'!S47-'Choose Housekeeping Genes'!T$25,35-'Choose Housekeeping Genes'!T$25),"")</f>
        <v/>
      </c>
      <c r="T47" s="74" t="str">
        <f>IF(SUM('Test Sample Data'!T$3:T$98)&gt;10,IF(AND(ISNUMBER('Test Sample Data'!T47),'Test Sample Data'!T47&lt;35,'Test Sample Data'!T47&gt;0),'Test Sample Data'!T47-'Choose Housekeeping Genes'!U$25,35-'Choose Housekeeping Genes'!U$25),"")</f>
        <v/>
      </c>
      <c r="U47" s="74" t="str">
        <f>IF(SUM('Test Sample Data'!U$3:U$98)&gt;10,IF(AND(ISNUMBER('Test Sample Data'!U47),'Test Sample Data'!U47&lt;35,'Test Sample Data'!U47&gt;0),'Test Sample Data'!U47-'Choose Housekeeping Genes'!V$25,35-'Choose Housekeeping Genes'!V$25),"")</f>
        <v/>
      </c>
      <c r="V47" s="74" t="str">
        <f>IF(SUM('Test Sample Data'!V$3:V$98)&gt;10,IF(AND(ISNUMBER('Test Sample Data'!V47),'Test Sample Data'!V47&lt;35,'Test Sample Data'!V47&gt;0),'Test Sample Data'!V47-'Choose Housekeeping Genes'!W$25,35-'Choose Housekeeping Genes'!W$25),"")</f>
        <v/>
      </c>
      <c r="W47" s="138" t="str">
        <f>'Control Sample Data'!A47</f>
        <v>TET3</v>
      </c>
      <c r="X47" s="139" t="s">
        <v>46</v>
      </c>
      <c r="Y47" s="74" t="str">
        <f>IF(SUM('Control Sample Data'!C$3:C$98)&gt;10,IF(AND(ISNUMBER('Control Sample Data'!C47),'Control Sample Data'!C47&lt;35,'Control Sample Data'!C47&gt;0),'Control Sample Data'!C47-'Choose Housekeeping Genes'!AA$25,35-'Choose Housekeeping Genes'!AA$25),"")</f>
        <v/>
      </c>
      <c r="Z47" s="74" t="str">
        <f>IF(SUM('Control Sample Data'!D$3:D$98)&gt;10,IF(AND(ISNUMBER('Control Sample Data'!D47),'Control Sample Data'!D47&lt;35,'Control Sample Data'!D47&gt;0),'Control Sample Data'!D47-'Choose Housekeeping Genes'!AB$25,35-'Choose Housekeeping Genes'!AB$25),"")</f>
        <v/>
      </c>
      <c r="AA47" s="74" t="str">
        <f>IF(SUM('Control Sample Data'!E$3:E$98)&gt;10,IF(AND(ISNUMBER('Control Sample Data'!E47),'Control Sample Data'!E47&lt;35,'Control Sample Data'!E47&gt;0),'Control Sample Data'!E47-'Choose Housekeeping Genes'!AC$25,35-'Choose Housekeeping Genes'!AC$25),"")</f>
        <v/>
      </c>
      <c r="AB47" s="74" t="str">
        <f>IF(SUM('Control Sample Data'!F$3:F$98)&gt;10,IF(AND(ISNUMBER('Control Sample Data'!F47),'Control Sample Data'!F47&lt;35,'Control Sample Data'!F47&gt;0),'Control Sample Data'!F47-'Choose Housekeeping Genes'!AD$25,35-'Choose Housekeeping Genes'!AD$25),"")</f>
        <v/>
      </c>
      <c r="AC47" s="74" t="str">
        <f>IF(SUM('Control Sample Data'!G$3:G$98)&gt;10,IF(AND(ISNUMBER('Control Sample Data'!G47),'Control Sample Data'!G47&lt;35,'Control Sample Data'!G47&gt;0),'Control Sample Data'!G47-'Choose Housekeeping Genes'!AE$25,35-'Choose Housekeeping Genes'!AE$25),"")</f>
        <v/>
      </c>
      <c r="AD47" s="74" t="str">
        <f>IF(SUM('Control Sample Data'!H$3:H$98)&gt;10,IF(AND(ISNUMBER('Control Sample Data'!H47),'Control Sample Data'!H47&lt;35,'Control Sample Data'!H47&gt;0),'Control Sample Data'!H47-'Choose Housekeeping Genes'!AF$25,35-'Choose Housekeeping Genes'!AF$25),"")</f>
        <v/>
      </c>
      <c r="AE47" s="74" t="str">
        <f>IF(SUM('Control Sample Data'!I$3:I$98)&gt;10,IF(AND(ISNUMBER('Control Sample Data'!I47),'Control Sample Data'!I47&lt;35,'Control Sample Data'!I47&gt;0),'Control Sample Data'!I47-'Choose Housekeeping Genes'!AG$25,35-'Choose Housekeeping Genes'!AG$25),"")</f>
        <v/>
      </c>
      <c r="AF47" s="74" t="str">
        <f>IF(SUM('Control Sample Data'!J$3:J$98)&gt;10,IF(AND(ISNUMBER('Control Sample Data'!J47),'Control Sample Data'!J47&lt;35,'Control Sample Data'!J47&gt;0),'Control Sample Data'!J47-'Choose Housekeeping Genes'!AH$25,35-'Choose Housekeeping Genes'!AH$25),"")</f>
        <v/>
      </c>
      <c r="AG47" s="74" t="str">
        <f>IF(SUM('Control Sample Data'!K$3:K$98)&gt;10,IF(AND(ISNUMBER('Control Sample Data'!K47),'Control Sample Data'!K47&lt;35,'Control Sample Data'!K47&gt;0),'Control Sample Data'!K47-'Choose Housekeeping Genes'!AI$25,35-'Choose Housekeeping Genes'!AI$25),"")</f>
        <v/>
      </c>
      <c r="AH47" s="74" t="str">
        <f>IF(SUM('Control Sample Data'!L$3:L$98)&gt;10,IF(AND(ISNUMBER('Control Sample Data'!L47),'Control Sample Data'!L47&lt;35,'Control Sample Data'!L47&gt;0),'Control Sample Data'!L47-'Choose Housekeeping Genes'!AJ$25,35-'Choose Housekeeping Genes'!AJ$25),"")</f>
        <v/>
      </c>
      <c r="AI47" s="74" t="str">
        <f>IF(SUM('Control Sample Data'!M$3:M$98)&gt;10,IF(AND(ISNUMBER('Control Sample Data'!M47),'Control Sample Data'!M47&lt;35,'Control Sample Data'!M47&gt;0),'Control Sample Data'!M47-'Choose Housekeeping Genes'!AK$25,35-'Choose Housekeeping Genes'!AK$25),"")</f>
        <v/>
      </c>
      <c r="AJ47" s="74" t="str">
        <f>IF(SUM('Control Sample Data'!N$3:N$98)&gt;10,IF(AND(ISNUMBER('Control Sample Data'!N47),'Control Sample Data'!N47&lt;35,'Control Sample Data'!N47&gt;0),'Control Sample Data'!N47-'Choose Housekeeping Genes'!AL$25,35-'Choose Housekeeping Genes'!AL$25),"")</f>
        <v/>
      </c>
      <c r="AK47" s="74" t="str">
        <f>IF(SUM('Control Sample Data'!O$3:O$98)&gt;10,IF(AND(ISNUMBER('Control Sample Data'!O47),'Control Sample Data'!O47&lt;35,'Control Sample Data'!O47&gt;0),'Control Sample Data'!O47-'Choose Housekeeping Genes'!AM$25,35-'Choose Housekeeping Genes'!AM$25),"")</f>
        <v/>
      </c>
      <c r="AL47" s="74" t="str">
        <f>IF(SUM('Control Sample Data'!P$3:P$98)&gt;10,IF(AND(ISNUMBER('Control Sample Data'!P47),'Control Sample Data'!P47&lt;35,'Control Sample Data'!P47&gt;0),'Control Sample Data'!P47-'Choose Housekeeping Genes'!AN$25,35-'Choose Housekeeping Genes'!AN$25),"")</f>
        <v/>
      </c>
      <c r="AM47" s="74" t="str">
        <f>IF(SUM('Control Sample Data'!Q$3:Q$98)&gt;10,IF(AND(ISNUMBER('Control Sample Data'!Q47),'Control Sample Data'!Q47&lt;35,'Control Sample Data'!Q47&gt;0),'Control Sample Data'!Q47-'Choose Housekeeping Genes'!AO$25,35-'Choose Housekeeping Genes'!AO$25),"")</f>
        <v/>
      </c>
      <c r="AN47" s="74" t="str">
        <f>IF(SUM('Control Sample Data'!R$3:R$98)&gt;10,IF(AND(ISNUMBER('Control Sample Data'!R47),'Control Sample Data'!R47&lt;35,'Control Sample Data'!R47&gt;0),'Control Sample Data'!R47-'Choose Housekeeping Genes'!AP$25,35-'Choose Housekeeping Genes'!AP$25),"")</f>
        <v/>
      </c>
      <c r="AO47" s="74" t="str">
        <f>IF(SUM('Control Sample Data'!S$3:S$98)&gt;10,IF(AND(ISNUMBER('Control Sample Data'!S47),'Control Sample Data'!S47&lt;35,'Control Sample Data'!S47&gt;0),'Control Sample Data'!S47-'Choose Housekeeping Genes'!AQ$25,35-'Choose Housekeeping Genes'!AQ$25),"")</f>
        <v/>
      </c>
      <c r="AP47" s="74" t="str">
        <f>IF(SUM('Control Sample Data'!T$3:T$98)&gt;10,IF(AND(ISNUMBER('Control Sample Data'!T47),'Control Sample Data'!T47&lt;35,'Control Sample Data'!T47&gt;0),'Control Sample Data'!T47-'Choose Housekeeping Genes'!AR$25,35-'Choose Housekeeping Genes'!AR$25),"")</f>
        <v/>
      </c>
      <c r="AQ47" s="74" t="str">
        <f>IF(SUM('Control Sample Data'!U$3:U$98)&gt;10,IF(AND(ISNUMBER('Control Sample Data'!U47),'Control Sample Data'!U47&lt;35,'Control Sample Data'!U47&gt;0),'Control Sample Data'!U47-'Choose Housekeeping Genes'!AS$25,35-'Choose Housekeeping Genes'!AS$25),"")</f>
        <v/>
      </c>
      <c r="AR47" s="74" t="str">
        <f>IF(SUM('Control Sample Data'!V$3:V$98)&gt;10,IF(AND(ISNUMBER('Control Sample Data'!V47),'Control Sample Data'!V47&lt;35,'Control Sample Data'!V47&gt;0),'Control Sample Data'!V47-'Choose Housekeeping Genes'!AT$25,35-'Choose Housekeeping Genes'!AT$25),"")</f>
        <v/>
      </c>
      <c r="AS47" s="29" t="str">
        <f>'Control Sample Data'!A47</f>
        <v>TET3</v>
      </c>
      <c r="AT47" s="28" t="s">
        <v>46</v>
      </c>
      <c r="AU47" s="74" t="str">
        <f ca="1">IF(ISNUMBER(C47-'Choose Housekeeping Genes'!D$15),C47-'Choose Housekeeping Genes'!D$15,"")</f>
        <v/>
      </c>
      <c r="AV47" s="74" t="str">
        <f ca="1">IF(ISNUMBER(D47-'Choose Housekeeping Genes'!E$15),D47-'Choose Housekeeping Genes'!E$15,"")</f>
        <v/>
      </c>
      <c r="AW47" s="74" t="str">
        <f ca="1">IF(ISNUMBER(E47-'Choose Housekeeping Genes'!F$15),E47-'Choose Housekeeping Genes'!F$15,"")</f>
        <v/>
      </c>
      <c r="AX47" s="74" t="str">
        <f ca="1">IF(ISNUMBER(F47-'Choose Housekeeping Genes'!G$15),F47-'Choose Housekeeping Genes'!G$15,"")</f>
        <v/>
      </c>
      <c r="AY47" s="74" t="str">
        <f ca="1">IF(ISNUMBER(G47-'Choose Housekeeping Genes'!H$15),G47-'Choose Housekeeping Genes'!H$15,"")</f>
        <v/>
      </c>
      <c r="AZ47" s="74" t="str">
        <f ca="1">IF(ISNUMBER(H47-'Choose Housekeeping Genes'!I$15),H47-'Choose Housekeeping Genes'!I$15,"")</f>
        <v/>
      </c>
      <c r="BA47" s="74" t="str">
        <f ca="1">IF(ISNUMBER(I47-'Choose Housekeeping Genes'!J$15),I47-'Choose Housekeeping Genes'!J$15,"")</f>
        <v/>
      </c>
      <c r="BB47" s="74" t="str">
        <f ca="1">IF(ISNUMBER(J47-'Choose Housekeeping Genes'!K$15),J47-'Choose Housekeeping Genes'!K$15,"")</f>
        <v/>
      </c>
      <c r="BC47" s="74" t="str">
        <f ca="1">IF(ISNUMBER(K47-'Choose Housekeeping Genes'!L$15),K47-'Choose Housekeeping Genes'!L$15,"")</f>
        <v/>
      </c>
      <c r="BD47" s="74" t="str">
        <f ca="1">IF(ISNUMBER(L47-'Choose Housekeeping Genes'!M$15),L47-'Choose Housekeeping Genes'!M$15,"")</f>
        <v/>
      </c>
      <c r="BE47" s="74" t="str">
        <f ca="1">IF(ISNUMBER(M47-'Choose Housekeeping Genes'!N$15),M47-'Choose Housekeeping Genes'!N$15,"")</f>
        <v/>
      </c>
      <c r="BF47" s="74" t="str">
        <f ca="1">IF(ISNUMBER(N47-'Choose Housekeeping Genes'!O$15),N47-'Choose Housekeeping Genes'!O$15,"")</f>
        <v/>
      </c>
      <c r="BG47" s="74" t="str">
        <f ca="1">IF(ISNUMBER(O47-'Choose Housekeeping Genes'!P$15),O47-'Choose Housekeeping Genes'!P$15,"")</f>
        <v/>
      </c>
      <c r="BH47" s="74" t="str">
        <f ca="1">IF(ISNUMBER(P47-'Choose Housekeeping Genes'!Q$15),P47-'Choose Housekeeping Genes'!Q$15,"")</f>
        <v/>
      </c>
      <c r="BI47" s="74" t="str">
        <f ca="1">IF(ISNUMBER(Q47-'Choose Housekeeping Genes'!R$15),Q47-'Choose Housekeeping Genes'!R$15,"")</f>
        <v/>
      </c>
      <c r="BJ47" s="74" t="str">
        <f ca="1">IF(ISNUMBER(R47-'Choose Housekeeping Genes'!S$15),R47-'Choose Housekeeping Genes'!S$15,"")</f>
        <v/>
      </c>
      <c r="BK47" s="74" t="str">
        <f ca="1">IF(ISNUMBER(S47-'Choose Housekeeping Genes'!T$15),S47-'Choose Housekeeping Genes'!T$15,"")</f>
        <v/>
      </c>
      <c r="BL47" s="74" t="str">
        <f ca="1">IF(ISNUMBER(T47-'Choose Housekeeping Genes'!U$15),T47-'Choose Housekeeping Genes'!U$15,"")</f>
        <v/>
      </c>
      <c r="BM47" s="74" t="str">
        <f ca="1">IF(ISNUMBER(U47-'Choose Housekeeping Genes'!V$15),U47-'Choose Housekeeping Genes'!V$15,"")</f>
        <v/>
      </c>
      <c r="BN47" s="74" t="str">
        <f ca="1">IF(ISNUMBER(V47-'Choose Housekeeping Genes'!W$15),V47-'Choose Housekeeping Genes'!W$15,"")</f>
        <v/>
      </c>
      <c r="BO47" s="141" t="str">
        <f t="shared" si="5"/>
        <v>TET3</v>
      </c>
      <c r="BP47" s="139" t="s">
        <v>46</v>
      </c>
      <c r="BQ47" s="74" t="str">
        <f ca="1">IF(ISNUMBER(Y47-'Choose Housekeeping Genes'!AA$15),Y47-'Choose Housekeeping Genes'!AA$15,"")</f>
        <v/>
      </c>
      <c r="BR47" s="74" t="str">
        <f ca="1">IF(ISNUMBER(Z47-'Choose Housekeeping Genes'!AB$15),Z47-'Choose Housekeeping Genes'!AB$15,"")</f>
        <v/>
      </c>
      <c r="BS47" s="74" t="str">
        <f ca="1">IF(ISNUMBER(AA47-'Choose Housekeeping Genes'!AC$15),AA47-'Choose Housekeeping Genes'!AC$15,"")</f>
        <v/>
      </c>
      <c r="BT47" s="74" t="str">
        <f ca="1">IF(ISNUMBER(AB47-'Choose Housekeeping Genes'!AD$15),AB47-'Choose Housekeeping Genes'!AD$15,"")</f>
        <v/>
      </c>
      <c r="BU47" s="74" t="str">
        <f ca="1">IF(ISNUMBER(AC47-'Choose Housekeeping Genes'!AE$15),AC47-'Choose Housekeeping Genes'!AE$15,"")</f>
        <v/>
      </c>
      <c r="BV47" s="74" t="str">
        <f ca="1">IF(ISNUMBER(AD47-'Choose Housekeeping Genes'!AF$15),AD47-'Choose Housekeeping Genes'!AF$15,"")</f>
        <v/>
      </c>
      <c r="BW47" s="74" t="str">
        <f ca="1">IF(ISNUMBER(AE47-'Choose Housekeeping Genes'!AG$15),AE47-'Choose Housekeeping Genes'!AG$15,"")</f>
        <v/>
      </c>
      <c r="BX47" s="74" t="str">
        <f ca="1">IF(ISNUMBER(AF47-'Choose Housekeeping Genes'!AH$15),AF47-'Choose Housekeeping Genes'!AH$15,"")</f>
        <v/>
      </c>
      <c r="BY47" s="74" t="str">
        <f ca="1">IF(ISNUMBER(AG47-'Choose Housekeeping Genes'!AI$15),AG47-'Choose Housekeeping Genes'!AI$15,"")</f>
        <v/>
      </c>
      <c r="BZ47" s="74" t="str">
        <f ca="1">IF(ISNUMBER(AH47-'Choose Housekeeping Genes'!AJ$15),AH47-'Choose Housekeeping Genes'!AJ$15,"")</f>
        <v/>
      </c>
      <c r="CA47" s="74" t="str">
        <f ca="1">IF(ISNUMBER(AI47-'Choose Housekeeping Genes'!AK$15),AI47-'Choose Housekeeping Genes'!AK$15,"")</f>
        <v/>
      </c>
      <c r="CB47" s="74" t="str">
        <f ca="1">IF(ISNUMBER(AJ47-'Choose Housekeeping Genes'!AL$15),AJ47-'Choose Housekeeping Genes'!AL$15,"")</f>
        <v/>
      </c>
      <c r="CC47" s="74" t="str">
        <f ca="1">IF(ISNUMBER(AK47-'Choose Housekeeping Genes'!AM$15),AK47-'Choose Housekeeping Genes'!AM$15,"")</f>
        <v/>
      </c>
      <c r="CD47" s="74" t="str">
        <f ca="1">IF(ISNUMBER(AL47-'Choose Housekeeping Genes'!AN$15),AL47-'Choose Housekeeping Genes'!AN$15,"")</f>
        <v/>
      </c>
      <c r="CE47" s="74" t="str">
        <f ca="1">IF(ISNUMBER(AM47-'Choose Housekeeping Genes'!AO$15),AM47-'Choose Housekeeping Genes'!AO$15,"")</f>
        <v/>
      </c>
      <c r="CF47" s="74" t="str">
        <f ca="1">IF(ISNUMBER(AN47-'Choose Housekeeping Genes'!AP$15),AN47-'Choose Housekeeping Genes'!AP$15,"")</f>
        <v/>
      </c>
      <c r="CG47" s="74" t="str">
        <f ca="1">IF(ISNUMBER(AO47-'Choose Housekeeping Genes'!AQ$15),AO47-'Choose Housekeeping Genes'!AQ$15,"")</f>
        <v/>
      </c>
      <c r="CH47" s="74" t="str">
        <f ca="1">IF(ISNUMBER(AP47-'Choose Housekeeping Genes'!AR$15),AP47-'Choose Housekeeping Genes'!AR$15,"")</f>
        <v/>
      </c>
      <c r="CI47" s="74" t="str">
        <f ca="1">IF(ISNUMBER(AQ47-'Choose Housekeeping Genes'!AS$15),AQ47-'Choose Housekeeping Genes'!AS$15,"")</f>
        <v/>
      </c>
      <c r="CJ47" s="74" t="str">
        <f ca="1">IF(ISNUMBER(AR47-'Choose Housekeeping Genes'!AT$15),AR47-'Choose Housekeeping Genes'!AT$15,"")</f>
        <v/>
      </c>
      <c r="CK47" s="22" t="e">
        <f t="shared" ca="1" si="6"/>
        <v>#DIV/0!</v>
      </c>
      <c r="CL47" s="111" t="e">
        <f t="shared" ca="1" si="7"/>
        <v>#DIV/0!</v>
      </c>
    </row>
    <row r="48" spans="1:90" ht="12.75" customHeight="1" x14ac:dyDescent="0.2">
      <c r="A48" s="27" t="str">
        <f>'Test Sample Data'!A48</f>
        <v>HNRNPA2B1</v>
      </c>
      <c r="B48" s="28" t="s">
        <v>47</v>
      </c>
      <c r="C48" s="74" t="str">
        <f>IF(SUM('Test Sample Data'!C$3:C$98)&gt;10,IF(AND(ISNUMBER('Test Sample Data'!C48),'Test Sample Data'!C48&lt;35,'Test Sample Data'!C48&gt;0),'Test Sample Data'!C48-'Choose Housekeeping Genes'!D$25,35-'Choose Housekeeping Genes'!D$25),"")</f>
        <v/>
      </c>
      <c r="D48" s="74" t="str">
        <f>IF(SUM('Test Sample Data'!D$3:D$98)&gt;10,IF(AND(ISNUMBER('Test Sample Data'!D48),'Test Sample Data'!D48&lt;35,'Test Sample Data'!D48&gt;0),'Test Sample Data'!D48-'Choose Housekeeping Genes'!E$25,35-'Choose Housekeeping Genes'!E$25),"")</f>
        <v/>
      </c>
      <c r="E48" s="74" t="str">
        <f>IF(SUM('Test Sample Data'!E$3:E$98)&gt;10,IF(AND(ISNUMBER('Test Sample Data'!E48),'Test Sample Data'!E48&lt;35,'Test Sample Data'!E48&gt;0),'Test Sample Data'!E48-'Choose Housekeeping Genes'!F$25,35-'Choose Housekeeping Genes'!F$25),"")</f>
        <v/>
      </c>
      <c r="F48" s="74" t="str">
        <f>IF(SUM('Test Sample Data'!F$3:F$98)&gt;10,IF(AND(ISNUMBER('Test Sample Data'!F48),'Test Sample Data'!F48&lt;35,'Test Sample Data'!F48&gt;0),'Test Sample Data'!F48-'Choose Housekeeping Genes'!G$25,35-'Choose Housekeeping Genes'!G$25),"")</f>
        <v/>
      </c>
      <c r="G48" s="74" t="str">
        <f>IF(SUM('Test Sample Data'!G$3:G$98)&gt;10,IF(AND(ISNUMBER('Test Sample Data'!G48),'Test Sample Data'!G48&lt;35,'Test Sample Data'!G48&gt;0),'Test Sample Data'!G48-'Choose Housekeeping Genes'!H$25,35-'Choose Housekeeping Genes'!H$25),"")</f>
        <v/>
      </c>
      <c r="H48" s="74" t="str">
        <f>IF(SUM('Test Sample Data'!H$3:H$98)&gt;10,IF(AND(ISNUMBER('Test Sample Data'!H48),'Test Sample Data'!H48&lt;35,'Test Sample Data'!H48&gt;0),'Test Sample Data'!H48-'Choose Housekeeping Genes'!I$25,35-'Choose Housekeeping Genes'!I$25),"")</f>
        <v/>
      </c>
      <c r="I48" s="74" t="str">
        <f>IF(SUM('Test Sample Data'!I$3:I$98)&gt;10,IF(AND(ISNUMBER('Test Sample Data'!I48),'Test Sample Data'!I48&lt;35,'Test Sample Data'!I48&gt;0),'Test Sample Data'!I48-'Choose Housekeeping Genes'!J$25,35-'Choose Housekeeping Genes'!J$25),"")</f>
        <v/>
      </c>
      <c r="J48" s="74" t="str">
        <f>IF(SUM('Test Sample Data'!J$3:J$98)&gt;10,IF(AND(ISNUMBER('Test Sample Data'!J48),'Test Sample Data'!J48&lt;35,'Test Sample Data'!J48&gt;0),'Test Sample Data'!J48-'Choose Housekeeping Genes'!K$25,35-'Choose Housekeeping Genes'!K$25),"")</f>
        <v/>
      </c>
      <c r="K48" s="74" t="str">
        <f>IF(SUM('Test Sample Data'!K$3:K$98)&gt;10,IF(AND(ISNUMBER('Test Sample Data'!K48),'Test Sample Data'!K48&lt;35,'Test Sample Data'!K48&gt;0),'Test Sample Data'!K48-'Choose Housekeeping Genes'!L$25,35-'Choose Housekeeping Genes'!L$25),"")</f>
        <v/>
      </c>
      <c r="L48" s="74" t="str">
        <f>IF(SUM('Test Sample Data'!L$3:L$98)&gt;10,IF(AND(ISNUMBER('Test Sample Data'!L48),'Test Sample Data'!L48&lt;35,'Test Sample Data'!L48&gt;0),'Test Sample Data'!L48-'Choose Housekeeping Genes'!M$25,35-'Choose Housekeeping Genes'!M$25),"")</f>
        <v/>
      </c>
      <c r="M48" s="74" t="str">
        <f>IF(SUM('Test Sample Data'!M$3:M$98)&gt;10,IF(AND(ISNUMBER('Test Sample Data'!M48),'Test Sample Data'!M48&lt;35,'Test Sample Data'!M48&gt;0),'Test Sample Data'!M48-'Choose Housekeeping Genes'!N$25,35-'Choose Housekeeping Genes'!N$25),"")</f>
        <v/>
      </c>
      <c r="N48" s="74" t="str">
        <f>IF(SUM('Test Sample Data'!N$3:N$98)&gt;10,IF(AND(ISNUMBER('Test Sample Data'!N48),'Test Sample Data'!N48&lt;35,'Test Sample Data'!N48&gt;0),'Test Sample Data'!N48-'Choose Housekeeping Genes'!O$25,35-'Choose Housekeeping Genes'!O$25),"")</f>
        <v/>
      </c>
      <c r="O48" s="74" t="str">
        <f>IF(SUM('Test Sample Data'!O$3:O$98)&gt;10,IF(AND(ISNUMBER('Test Sample Data'!O48),'Test Sample Data'!O48&lt;35,'Test Sample Data'!O48&gt;0),'Test Sample Data'!O48-'Choose Housekeeping Genes'!P$25,35-'Choose Housekeeping Genes'!P$25),"")</f>
        <v/>
      </c>
      <c r="P48" s="74" t="str">
        <f>IF(SUM('Test Sample Data'!P$3:P$98)&gt;10,IF(AND(ISNUMBER('Test Sample Data'!P48),'Test Sample Data'!P48&lt;35,'Test Sample Data'!P48&gt;0),'Test Sample Data'!P48-'Choose Housekeeping Genes'!Q$25,35-'Choose Housekeeping Genes'!Q$25),"")</f>
        <v/>
      </c>
      <c r="Q48" s="74" t="str">
        <f>IF(SUM('Test Sample Data'!Q$3:Q$98)&gt;10,IF(AND(ISNUMBER('Test Sample Data'!Q48),'Test Sample Data'!Q48&lt;35,'Test Sample Data'!Q48&gt;0),'Test Sample Data'!Q48-'Choose Housekeeping Genes'!R$25,35-'Choose Housekeeping Genes'!R$25),"")</f>
        <v/>
      </c>
      <c r="R48" s="74" t="str">
        <f>IF(SUM('Test Sample Data'!R$3:R$98)&gt;10,IF(AND(ISNUMBER('Test Sample Data'!R48),'Test Sample Data'!R48&lt;35,'Test Sample Data'!R48&gt;0),'Test Sample Data'!R48-'Choose Housekeeping Genes'!S$25,35-'Choose Housekeeping Genes'!S$25),"")</f>
        <v/>
      </c>
      <c r="S48" s="74" t="str">
        <f>IF(SUM('Test Sample Data'!S$3:S$98)&gt;10,IF(AND(ISNUMBER('Test Sample Data'!S48),'Test Sample Data'!S48&lt;35,'Test Sample Data'!S48&gt;0),'Test Sample Data'!S48-'Choose Housekeeping Genes'!T$25,35-'Choose Housekeeping Genes'!T$25),"")</f>
        <v/>
      </c>
      <c r="T48" s="74" t="str">
        <f>IF(SUM('Test Sample Data'!T$3:T$98)&gt;10,IF(AND(ISNUMBER('Test Sample Data'!T48),'Test Sample Data'!T48&lt;35,'Test Sample Data'!T48&gt;0),'Test Sample Data'!T48-'Choose Housekeeping Genes'!U$25,35-'Choose Housekeeping Genes'!U$25),"")</f>
        <v/>
      </c>
      <c r="U48" s="74" t="str">
        <f>IF(SUM('Test Sample Data'!U$3:U$98)&gt;10,IF(AND(ISNUMBER('Test Sample Data'!U48),'Test Sample Data'!U48&lt;35,'Test Sample Data'!U48&gt;0),'Test Sample Data'!U48-'Choose Housekeeping Genes'!V$25,35-'Choose Housekeeping Genes'!V$25),"")</f>
        <v/>
      </c>
      <c r="V48" s="74" t="str">
        <f>IF(SUM('Test Sample Data'!V$3:V$98)&gt;10,IF(AND(ISNUMBER('Test Sample Data'!V48),'Test Sample Data'!V48&lt;35,'Test Sample Data'!V48&gt;0),'Test Sample Data'!V48-'Choose Housekeeping Genes'!W$25,35-'Choose Housekeeping Genes'!W$25),"")</f>
        <v/>
      </c>
      <c r="W48" s="138" t="str">
        <f>'Control Sample Data'!A48</f>
        <v>HNRNPA2B1</v>
      </c>
      <c r="X48" s="139" t="s">
        <v>47</v>
      </c>
      <c r="Y48" s="74" t="str">
        <f>IF(SUM('Control Sample Data'!C$3:C$98)&gt;10,IF(AND(ISNUMBER('Control Sample Data'!C48),'Control Sample Data'!C48&lt;35,'Control Sample Data'!C48&gt;0),'Control Sample Data'!C48-'Choose Housekeeping Genes'!AA$25,35-'Choose Housekeeping Genes'!AA$25),"")</f>
        <v/>
      </c>
      <c r="Z48" s="74" t="str">
        <f>IF(SUM('Control Sample Data'!D$3:D$98)&gt;10,IF(AND(ISNUMBER('Control Sample Data'!D48),'Control Sample Data'!D48&lt;35,'Control Sample Data'!D48&gt;0),'Control Sample Data'!D48-'Choose Housekeeping Genes'!AB$25,35-'Choose Housekeeping Genes'!AB$25),"")</f>
        <v/>
      </c>
      <c r="AA48" s="74" t="str">
        <f>IF(SUM('Control Sample Data'!E$3:E$98)&gt;10,IF(AND(ISNUMBER('Control Sample Data'!E48),'Control Sample Data'!E48&lt;35,'Control Sample Data'!E48&gt;0),'Control Sample Data'!E48-'Choose Housekeeping Genes'!AC$25,35-'Choose Housekeeping Genes'!AC$25),"")</f>
        <v/>
      </c>
      <c r="AB48" s="74" t="str">
        <f>IF(SUM('Control Sample Data'!F$3:F$98)&gt;10,IF(AND(ISNUMBER('Control Sample Data'!F48),'Control Sample Data'!F48&lt;35,'Control Sample Data'!F48&gt;0),'Control Sample Data'!F48-'Choose Housekeeping Genes'!AD$25,35-'Choose Housekeeping Genes'!AD$25),"")</f>
        <v/>
      </c>
      <c r="AC48" s="74" t="str">
        <f>IF(SUM('Control Sample Data'!G$3:G$98)&gt;10,IF(AND(ISNUMBER('Control Sample Data'!G48),'Control Sample Data'!G48&lt;35,'Control Sample Data'!G48&gt;0),'Control Sample Data'!G48-'Choose Housekeeping Genes'!AE$25,35-'Choose Housekeeping Genes'!AE$25),"")</f>
        <v/>
      </c>
      <c r="AD48" s="74" t="str">
        <f>IF(SUM('Control Sample Data'!H$3:H$98)&gt;10,IF(AND(ISNUMBER('Control Sample Data'!H48),'Control Sample Data'!H48&lt;35,'Control Sample Data'!H48&gt;0),'Control Sample Data'!H48-'Choose Housekeeping Genes'!AF$25,35-'Choose Housekeeping Genes'!AF$25),"")</f>
        <v/>
      </c>
      <c r="AE48" s="74" t="str">
        <f>IF(SUM('Control Sample Data'!I$3:I$98)&gt;10,IF(AND(ISNUMBER('Control Sample Data'!I48),'Control Sample Data'!I48&lt;35,'Control Sample Data'!I48&gt;0),'Control Sample Data'!I48-'Choose Housekeeping Genes'!AG$25,35-'Choose Housekeeping Genes'!AG$25),"")</f>
        <v/>
      </c>
      <c r="AF48" s="74" t="str">
        <f>IF(SUM('Control Sample Data'!J$3:J$98)&gt;10,IF(AND(ISNUMBER('Control Sample Data'!J48),'Control Sample Data'!J48&lt;35,'Control Sample Data'!J48&gt;0),'Control Sample Data'!J48-'Choose Housekeeping Genes'!AH$25,35-'Choose Housekeeping Genes'!AH$25),"")</f>
        <v/>
      </c>
      <c r="AG48" s="74" t="str">
        <f>IF(SUM('Control Sample Data'!K$3:K$98)&gt;10,IF(AND(ISNUMBER('Control Sample Data'!K48),'Control Sample Data'!K48&lt;35,'Control Sample Data'!K48&gt;0),'Control Sample Data'!K48-'Choose Housekeeping Genes'!AI$25,35-'Choose Housekeeping Genes'!AI$25),"")</f>
        <v/>
      </c>
      <c r="AH48" s="74" t="str">
        <f>IF(SUM('Control Sample Data'!L$3:L$98)&gt;10,IF(AND(ISNUMBER('Control Sample Data'!L48),'Control Sample Data'!L48&lt;35,'Control Sample Data'!L48&gt;0),'Control Sample Data'!L48-'Choose Housekeeping Genes'!AJ$25,35-'Choose Housekeeping Genes'!AJ$25),"")</f>
        <v/>
      </c>
      <c r="AI48" s="74" t="str">
        <f>IF(SUM('Control Sample Data'!M$3:M$98)&gt;10,IF(AND(ISNUMBER('Control Sample Data'!M48),'Control Sample Data'!M48&lt;35,'Control Sample Data'!M48&gt;0),'Control Sample Data'!M48-'Choose Housekeeping Genes'!AK$25,35-'Choose Housekeeping Genes'!AK$25),"")</f>
        <v/>
      </c>
      <c r="AJ48" s="74" t="str">
        <f>IF(SUM('Control Sample Data'!N$3:N$98)&gt;10,IF(AND(ISNUMBER('Control Sample Data'!N48),'Control Sample Data'!N48&lt;35,'Control Sample Data'!N48&gt;0),'Control Sample Data'!N48-'Choose Housekeeping Genes'!AL$25,35-'Choose Housekeeping Genes'!AL$25),"")</f>
        <v/>
      </c>
      <c r="AK48" s="74" t="str">
        <f>IF(SUM('Control Sample Data'!O$3:O$98)&gt;10,IF(AND(ISNUMBER('Control Sample Data'!O48),'Control Sample Data'!O48&lt;35,'Control Sample Data'!O48&gt;0),'Control Sample Data'!O48-'Choose Housekeeping Genes'!AM$25,35-'Choose Housekeeping Genes'!AM$25),"")</f>
        <v/>
      </c>
      <c r="AL48" s="74" t="str">
        <f>IF(SUM('Control Sample Data'!P$3:P$98)&gt;10,IF(AND(ISNUMBER('Control Sample Data'!P48),'Control Sample Data'!P48&lt;35,'Control Sample Data'!P48&gt;0),'Control Sample Data'!P48-'Choose Housekeeping Genes'!AN$25,35-'Choose Housekeeping Genes'!AN$25),"")</f>
        <v/>
      </c>
      <c r="AM48" s="74" t="str">
        <f>IF(SUM('Control Sample Data'!Q$3:Q$98)&gt;10,IF(AND(ISNUMBER('Control Sample Data'!Q48),'Control Sample Data'!Q48&lt;35,'Control Sample Data'!Q48&gt;0),'Control Sample Data'!Q48-'Choose Housekeeping Genes'!AO$25,35-'Choose Housekeeping Genes'!AO$25),"")</f>
        <v/>
      </c>
      <c r="AN48" s="74" t="str">
        <f>IF(SUM('Control Sample Data'!R$3:R$98)&gt;10,IF(AND(ISNUMBER('Control Sample Data'!R48),'Control Sample Data'!R48&lt;35,'Control Sample Data'!R48&gt;0),'Control Sample Data'!R48-'Choose Housekeeping Genes'!AP$25,35-'Choose Housekeeping Genes'!AP$25),"")</f>
        <v/>
      </c>
      <c r="AO48" s="74" t="str">
        <f>IF(SUM('Control Sample Data'!S$3:S$98)&gt;10,IF(AND(ISNUMBER('Control Sample Data'!S48),'Control Sample Data'!S48&lt;35,'Control Sample Data'!S48&gt;0),'Control Sample Data'!S48-'Choose Housekeeping Genes'!AQ$25,35-'Choose Housekeeping Genes'!AQ$25),"")</f>
        <v/>
      </c>
      <c r="AP48" s="74" t="str">
        <f>IF(SUM('Control Sample Data'!T$3:T$98)&gt;10,IF(AND(ISNUMBER('Control Sample Data'!T48),'Control Sample Data'!T48&lt;35,'Control Sample Data'!T48&gt;0),'Control Sample Data'!T48-'Choose Housekeeping Genes'!AR$25,35-'Choose Housekeeping Genes'!AR$25),"")</f>
        <v/>
      </c>
      <c r="AQ48" s="74" t="str">
        <f>IF(SUM('Control Sample Data'!U$3:U$98)&gt;10,IF(AND(ISNUMBER('Control Sample Data'!U48),'Control Sample Data'!U48&lt;35,'Control Sample Data'!U48&gt;0),'Control Sample Data'!U48-'Choose Housekeeping Genes'!AS$25,35-'Choose Housekeeping Genes'!AS$25),"")</f>
        <v/>
      </c>
      <c r="AR48" s="74" t="str">
        <f>IF(SUM('Control Sample Data'!V$3:V$98)&gt;10,IF(AND(ISNUMBER('Control Sample Data'!V48),'Control Sample Data'!V48&lt;35,'Control Sample Data'!V48&gt;0),'Control Sample Data'!V48-'Choose Housekeeping Genes'!AT$25,35-'Choose Housekeeping Genes'!AT$25),"")</f>
        <v/>
      </c>
      <c r="AS48" s="29" t="str">
        <f>'Control Sample Data'!A48</f>
        <v>HNRNPA2B1</v>
      </c>
      <c r="AT48" s="28" t="s">
        <v>47</v>
      </c>
      <c r="AU48" s="74" t="str">
        <f ca="1">IF(ISNUMBER(C48-'Choose Housekeeping Genes'!D$15),C48-'Choose Housekeeping Genes'!D$15,"")</f>
        <v/>
      </c>
      <c r="AV48" s="74" t="str">
        <f ca="1">IF(ISNUMBER(D48-'Choose Housekeeping Genes'!E$15),D48-'Choose Housekeeping Genes'!E$15,"")</f>
        <v/>
      </c>
      <c r="AW48" s="74" t="str">
        <f ca="1">IF(ISNUMBER(E48-'Choose Housekeeping Genes'!F$15),E48-'Choose Housekeeping Genes'!F$15,"")</f>
        <v/>
      </c>
      <c r="AX48" s="74" t="str">
        <f ca="1">IF(ISNUMBER(F48-'Choose Housekeeping Genes'!G$15),F48-'Choose Housekeeping Genes'!G$15,"")</f>
        <v/>
      </c>
      <c r="AY48" s="74" t="str">
        <f ca="1">IF(ISNUMBER(G48-'Choose Housekeeping Genes'!H$15),G48-'Choose Housekeeping Genes'!H$15,"")</f>
        <v/>
      </c>
      <c r="AZ48" s="74" t="str">
        <f ca="1">IF(ISNUMBER(H48-'Choose Housekeeping Genes'!I$15),H48-'Choose Housekeeping Genes'!I$15,"")</f>
        <v/>
      </c>
      <c r="BA48" s="74" t="str">
        <f ca="1">IF(ISNUMBER(I48-'Choose Housekeeping Genes'!J$15),I48-'Choose Housekeeping Genes'!J$15,"")</f>
        <v/>
      </c>
      <c r="BB48" s="74" t="str">
        <f ca="1">IF(ISNUMBER(J48-'Choose Housekeeping Genes'!K$15),J48-'Choose Housekeeping Genes'!K$15,"")</f>
        <v/>
      </c>
      <c r="BC48" s="74" t="str">
        <f ca="1">IF(ISNUMBER(K48-'Choose Housekeeping Genes'!L$15),K48-'Choose Housekeeping Genes'!L$15,"")</f>
        <v/>
      </c>
      <c r="BD48" s="74" t="str">
        <f ca="1">IF(ISNUMBER(L48-'Choose Housekeeping Genes'!M$15),L48-'Choose Housekeeping Genes'!M$15,"")</f>
        <v/>
      </c>
      <c r="BE48" s="74" t="str">
        <f ca="1">IF(ISNUMBER(M48-'Choose Housekeeping Genes'!N$15),M48-'Choose Housekeeping Genes'!N$15,"")</f>
        <v/>
      </c>
      <c r="BF48" s="74" t="str">
        <f ca="1">IF(ISNUMBER(N48-'Choose Housekeeping Genes'!O$15),N48-'Choose Housekeeping Genes'!O$15,"")</f>
        <v/>
      </c>
      <c r="BG48" s="74" t="str">
        <f ca="1">IF(ISNUMBER(O48-'Choose Housekeeping Genes'!P$15),O48-'Choose Housekeeping Genes'!P$15,"")</f>
        <v/>
      </c>
      <c r="BH48" s="74" t="str">
        <f ca="1">IF(ISNUMBER(P48-'Choose Housekeeping Genes'!Q$15),P48-'Choose Housekeeping Genes'!Q$15,"")</f>
        <v/>
      </c>
      <c r="BI48" s="74" t="str">
        <f ca="1">IF(ISNUMBER(Q48-'Choose Housekeeping Genes'!R$15),Q48-'Choose Housekeeping Genes'!R$15,"")</f>
        <v/>
      </c>
      <c r="BJ48" s="74" t="str">
        <f ca="1">IF(ISNUMBER(R48-'Choose Housekeeping Genes'!S$15),R48-'Choose Housekeeping Genes'!S$15,"")</f>
        <v/>
      </c>
      <c r="BK48" s="74" t="str">
        <f ca="1">IF(ISNUMBER(S48-'Choose Housekeeping Genes'!T$15),S48-'Choose Housekeeping Genes'!T$15,"")</f>
        <v/>
      </c>
      <c r="BL48" s="74" t="str">
        <f ca="1">IF(ISNUMBER(T48-'Choose Housekeeping Genes'!U$15),T48-'Choose Housekeeping Genes'!U$15,"")</f>
        <v/>
      </c>
      <c r="BM48" s="74" t="str">
        <f ca="1">IF(ISNUMBER(U48-'Choose Housekeeping Genes'!V$15),U48-'Choose Housekeeping Genes'!V$15,"")</f>
        <v/>
      </c>
      <c r="BN48" s="74" t="str">
        <f ca="1">IF(ISNUMBER(V48-'Choose Housekeeping Genes'!W$15),V48-'Choose Housekeeping Genes'!W$15,"")</f>
        <v/>
      </c>
      <c r="BO48" s="141" t="str">
        <f t="shared" si="5"/>
        <v>HNRNPA2B1</v>
      </c>
      <c r="BP48" s="139" t="s">
        <v>47</v>
      </c>
      <c r="BQ48" s="74" t="str">
        <f ca="1">IF(ISNUMBER(Y48-'Choose Housekeeping Genes'!AA$15),Y48-'Choose Housekeeping Genes'!AA$15,"")</f>
        <v/>
      </c>
      <c r="BR48" s="74" t="str">
        <f ca="1">IF(ISNUMBER(Z48-'Choose Housekeeping Genes'!AB$15),Z48-'Choose Housekeeping Genes'!AB$15,"")</f>
        <v/>
      </c>
      <c r="BS48" s="74" t="str">
        <f ca="1">IF(ISNUMBER(AA48-'Choose Housekeeping Genes'!AC$15),AA48-'Choose Housekeeping Genes'!AC$15,"")</f>
        <v/>
      </c>
      <c r="BT48" s="74" t="str">
        <f ca="1">IF(ISNUMBER(AB48-'Choose Housekeeping Genes'!AD$15),AB48-'Choose Housekeeping Genes'!AD$15,"")</f>
        <v/>
      </c>
      <c r="BU48" s="74" t="str">
        <f ca="1">IF(ISNUMBER(AC48-'Choose Housekeeping Genes'!AE$15),AC48-'Choose Housekeeping Genes'!AE$15,"")</f>
        <v/>
      </c>
      <c r="BV48" s="74" t="str">
        <f ca="1">IF(ISNUMBER(AD48-'Choose Housekeeping Genes'!AF$15),AD48-'Choose Housekeeping Genes'!AF$15,"")</f>
        <v/>
      </c>
      <c r="BW48" s="74" t="str">
        <f ca="1">IF(ISNUMBER(AE48-'Choose Housekeeping Genes'!AG$15),AE48-'Choose Housekeeping Genes'!AG$15,"")</f>
        <v/>
      </c>
      <c r="BX48" s="74" t="str">
        <f ca="1">IF(ISNUMBER(AF48-'Choose Housekeeping Genes'!AH$15),AF48-'Choose Housekeeping Genes'!AH$15,"")</f>
        <v/>
      </c>
      <c r="BY48" s="74" t="str">
        <f ca="1">IF(ISNUMBER(AG48-'Choose Housekeeping Genes'!AI$15),AG48-'Choose Housekeeping Genes'!AI$15,"")</f>
        <v/>
      </c>
      <c r="BZ48" s="74" t="str">
        <f ca="1">IF(ISNUMBER(AH48-'Choose Housekeeping Genes'!AJ$15),AH48-'Choose Housekeeping Genes'!AJ$15,"")</f>
        <v/>
      </c>
      <c r="CA48" s="74" t="str">
        <f ca="1">IF(ISNUMBER(AI48-'Choose Housekeeping Genes'!AK$15),AI48-'Choose Housekeeping Genes'!AK$15,"")</f>
        <v/>
      </c>
      <c r="CB48" s="74" t="str">
        <f ca="1">IF(ISNUMBER(AJ48-'Choose Housekeeping Genes'!AL$15),AJ48-'Choose Housekeeping Genes'!AL$15,"")</f>
        <v/>
      </c>
      <c r="CC48" s="74" t="str">
        <f ca="1">IF(ISNUMBER(AK48-'Choose Housekeeping Genes'!AM$15),AK48-'Choose Housekeeping Genes'!AM$15,"")</f>
        <v/>
      </c>
      <c r="CD48" s="74" t="str">
        <f ca="1">IF(ISNUMBER(AL48-'Choose Housekeeping Genes'!AN$15),AL48-'Choose Housekeeping Genes'!AN$15,"")</f>
        <v/>
      </c>
      <c r="CE48" s="74" t="str">
        <f ca="1">IF(ISNUMBER(AM48-'Choose Housekeeping Genes'!AO$15),AM48-'Choose Housekeeping Genes'!AO$15,"")</f>
        <v/>
      </c>
      <c r="CF48" s="74" t="str">
        <f ca="1">IF(ISNUMBER(AN48-'Choose Housekeeping Genes'!AP$15),AN48-'Choose Housekeeping Genes'!AP$15,"")</f>
        <v/>
      </c>
      <c r="CG48" s="74" t="str">
        <f ca="1">IF(ISNUMBER(AO48-'Choose Housekeeping Genes'!AQ$15),AO48-'Choose Housekeeping Genes'!AQ$15,"")</f>
        <v/>
      </c>
      <c r="CH48" s="74" t="str">
        <f ca="1">IF(ISNUMBER(AP48-'Choose Housekeeping Genes'!AR$15),AP48-'Choose Housekeeping Genes'!AR$15,"")</f>
        <v/>
      </c>
      <c r="CI48" s="74" t="str">
        <f ca="1">IF(ISNUMBER(AQ48-'Choose Housekeeping Genes'!AS$15),AQ48-'Choose Housekeeping Genes'!AS$15,"")</f>
        <v/>
      </c>
      <c r="CJ48" s="74" t="str">
        <f ca="1">IF(ISNUMBER(AR48-'Choose Housekeeping Genes'!AT$15),AR48-'Choose Housekeeping Genes'!AT$15,"")</f>
        <v/>
      </c>
      <c r="CK48" s="22" t="e">
        <f t="shared" ca="1" si="6"/>
        <v>#DIV/0!</v>
      </c>
      <c r="CL48" s="111" t="e">
        <f t="shared" ca="1" si="7"/>
        <v>#DIV/0!</v>
      </c>
    </row>
    <row r="49" spans="1:90" ht="12.75" customHeight="1" x14ac:dyDescent="0.2">
      <c r="A49" s="27" t="str">
        <f>'Test Sample Data'!A49</f>
        <v>HNRNPA2B1</v>
      </c>
      <c r="B49" s="28" t="s">
        <v>48</v>
      </c>
      <c r="C49" s="74" t="str">
        <f>IF(SUM('Test Sample Data'!C$3:C$98)&gt;10,IF(AND(ISNUMBER('Test Sample Data'!C49),'Test Sample Data'!C49&lt;35,'Test Sample Data'!C49&gt;0),'Test Sample Data'!C49-'Choose Housekeeping Genes'!D$25,35-'Choose Housekeeping Genes'!D$25),"")</f>
        <v/>
      </c>
      <c r="D49" s="74" t="str">
        <f>IF(SUM('Test Sample Data'!D$3:D$98)&gt;10,IF(AND(ISNUMBER('Test Sample Data'!D49),'Test Sample Data'!D49&lt;35,'Test Sample Data'!D49&gt;0),'Test Sample Data'!D49-'Choose Housekeeping Genes'!E$25,35-'Choose Housekeeping Genes'!E$25),"")</f>
        <v/>
      </c>
      <c r="E49" s="74" t="str">
        <f>IF(SUM('Test Sample Data'!E$3:E$98)&gt;10,IF(AND(ISNUMBER('Test Sample Data'!E49),'Test Sample Data'!E49&lt;35,'Test Sample Data'!E49&gt;0),'Test Sample Data'!E49-'Choose Housekeeping Genes'!F$25,35-'Choose Housekeeping Genes'!F$25),"")</f>
        <v/>
      </c>
      <c r="F49" s="74" t="str">
        <f>IF(SUM('Test Sample Data'!F$3:F$98)&gt;10,IF(AND(ISNUMBER('Test Sample Data'!F49),'Test Sample Data'!F49&lt;35,'Test Sample Data'!F49&gt;0),'Test Sample Data'!F49-'Choose Housekeeping Genes'!G$25,35-'Choose Housekeeping Genes'!G$25),"")</f>
        <v/>
      </c>
      <c r="G49" s="74" t="str">
        <f>IF(SUM('Test Sample Data'!G$3:G$98)&gt;10,IF(AND(ISNUMBER('Test Sample Data'!G49),'Test Sample Data'!G49&lt;35,'Test Sample Data'!G49&gt;0),'Test Sample Data'!G49-'Choose Housekeeping Genes'!H$25,35-'Choose Housekeeping Genes'!H$25),"")</f>
        <v/>
      </c>
      <c r="H49" s="74" t="str">
        <f>IF(SUM('Test Sample Data'!H$3:H$98)&gt;10,IF(AND(ISNUMBER('Test Sample Data'!H49),'Test Sample Data'!H49&lt;35,'Test Sample Data'!H49&gt;0),'Test Sample Data'!H49-'Choose Housekeeping Genes'!I$25,35-'Choose Housekeeping Genes'!I$25),"")</f>
        <v/>
      </c>
      <c r="I49" s="74" t="str">
        <f>IF(SUM('Test Sample Data'!I$3:I$98)&gt;10,IF(AND(ISNUMBER('Test Sample Data'!I49),'Test Sample Data'!I49&lt;35,'Test Sample Data'!I49&gt;0),'Test Sample Data'!I49-'Choose Housekeeping Genes'!J$25,35-'Choose Housekeeping Genes'!J$25),"")</f>
        <v/>
      </c>
      <c r="J49" s="74" t="str">
        <f>IF(SUM('Test Sample Data'!J$3:J$98)&gt;10,IF(AND(ISNUMBER('Test Sample Data'!J49),'Test Sample Data'!J49&lt;35,'Test Sample Data'!J49&gt;0),'Test Sample Data'!J49-'Choose Housekeeping Genes'!K$25,35-'Choose Housekeeping Genes'!K$25),"")</f>
        <v/>
      </c>
      <c r="K49" s="74" t="str">
        <f>IF(SUM('Test Sample Data'!K$3:K$98)&gt;10,IF(AND(ISNUMBER('Test Sample Data'!K49),'Test Sample Data'!K49&lt;35,'Test Sample Data'!K49&gt;0),'Test Sample Data'!K49-'Choose Housekeeping Genes'!L$25,35-'Choose Housekeeping Genes'!L$25),"")</f>
        <v/>
      </c>
      <c r="L49" s="74" t="str">
        <f>IF(SUM('Test Sample Data'!L$3:L$98)&gt;10,IF(AND(ISNUMBER('Test Sample Data'!L49),'Test Sample Data'!L49&lt;35,'Test Sample Data'!L49&gt;0),'Test Sample Data'!L49-'Choose Housekeeping Genes'!M$25,35-'Choose Housekeeping Genes'!M$25),"")</f>
        <v/>
      </c>
      <c r="M49" s="74" t="str">
        <f>IF(SUM('Test Sample Data'!M$3:M$98)&gt;10,IF(AND(ISNUMBER('Test Sample Data'!M49),'Test Sample Data'!M49&lt;35,'Test Sample Data'!M49&gt;0),'Test Sample Data'!M49-'Choose Housekeeping Genes'!N$25,35-'Choose Housekeeping Genes'!N$25),"")</f>
        <v/>
      </c>
      <c r="N49" s="74" t="str">
        <f>IF(SUM('Test Sample Data'!N$3:N$98)&gt;10,IF(AND(ISNUMBER('Test Sample Data'!N49),'Test Sample Data'!N49&lt;35,'Test Sample Data'!N49&gt;0),'Test Sample Data'!N49-'Choose Housekeeping Genes'!O$25,35-'Choose Housekeeping Genes'!O$25),"")</f>
        <v/>
      </c>
      <c r="O49" s="74" t="str">
        <f>IF(SUM('Test Sample Data'!O$3:O$98)&gt;10,IF(AND(ISNUMBER('Test Sample Data'!O49),'Test Sample Data'!O49&lt;35,'Test Sample Data'!O49&gt;0),'Test Sample Data'!O49-'Choose Housekeeping Genes'!P$25,35-'Choose Housekeeping Genes'!P$25),"")</f>
        <v/>
      </c>
      <c r="P49" s="74" t="str">
        <f>IF(SUM('Test Sample Data'!P$3:P$98)&gt;10,IF(AND(ISNUMBER('Test Sample Data'!P49),'Test Sample Data'!P49&lt;35,'Test Sample Data'!P49&gt;0),'Test Sample Data'!P49-'Choose Housekeeping Genes'!Q$25,35-'Choose Housekeeping Genes'!Q$25),"")</f>
        <v/>
      </c>
      <c r="Q49" s="74" t="str">
        <f>IF(SUM('Test Sample Data'!Q$3:Q$98)&gt;10,IF(AND(ISNUMBER('Test Sample Data'!Q49),'Test Sample Data'!Q49&lt;35,'Test Sample Data'!Q49&gt;0),'Test Sample Data'!Q49-'Choose Housekeeping Genes'!R$25,35-'Choose Housekeeping Genes'!R$25),"")</f>
        <v/>
      </c>
      <c r="R49" s="74" t="str">
        <f>IF(SUM('Test Sample Data'!R$3:R$98)&gt;10,IF(AND(ISNUMBER('Test Sample Data'!R49),'Test Sample Data'!R49&lt;35,'Test Sample Data'!R49&gt;0),'Test Sample Data'!R49-'Choose Housekeeping Genes'!S$25,35-'Choose Housekeeping Genes'!S$25),"")</f>
        <v/>
      </c>
      <c r="S49" s="74" t="str">
        <f>IF(SUM('Test Sample Data'!S$3:S$98)&gt;10,IF(AND(ISNUMBER('Test Sample Data'!S49),'Test Sample Data'!S49&lt;35,'Test Sample Data'!S49&gt;0),'Test Sample Data'!S49-'Choose Housekeeping Genes'!T$25,35-'Choose Housekeeping Genes'!T$25),"")</f>
        <v/>
      </c>
      <c r="T49" s="74" t="str">
        <f>IF(SUM('Test Sample Data'!T$3:T$98)&gt;10,IF(AND(ISNUMBER('Test Sample Data'!T49),'Test Sample Data'!T49&lt;35,'Test Sample Data'!T49&gt;0),'Test Sample Data'!T49-'Choose Housekeeping Genes'!U$25,35-'Choose Housekeeping Genes'!U$25),"")</f>
        <v/>
      </c>
      <c r="U49" s="74" t="str">
        <f>IF(SUM('Test Sample Data'!U$3:U$98)&gt;10,IF(AND(ISNUMBER('Test Sample Data'!U49),'Test Sample Data'!U49&lt;35,'Test Sample Data'!U49&gt;0),'Test Sample Data'!U49-'Choose Housekeeping Genes'!V$25,35-'Choose Housekeeping Genes'!V$25),"")</f>
        <v/>
      </c>
      <c r="V49" s="74" t="str">
        <f>IF(SUM('Test Sample Data'!V$3:V$98)&gt;10,IF(AND(ISNUMBER('Test Sample Data'!V49),'Test Sample Data'!V49&lt;35,'Test Sample Data'!V49&gt;0),'Test Sample Data'!V49-'Choose Housekeeping Genes'!W$25,35-'Choose Housekeeping Genes'!W$25),"")</f>
        <v/>
      </c>
      <c r="W49" s="138" t="str">
        <f>'Control Sample Data'!A49</f>
        <v>HNRNPA2B1</v>
      </c>
      <c r="X49" s="139" t="s">
        <v>48</v>
      </c>
      <c r="Y49" s="74" t="str">
        <f>IF(SUM('Control Sample Data'!C$3:C$98)&gt;10,IF(AND(ISNUMBER('Control Sample Data'!C49),'Control Sample Data'!C49&lt;35,'Control Sample Data'!C49&gt;0),'Control Sample Data'!C49-'Choose Housekeeping Genes'!AA$25,35-'Choose Housekeeping Genes'!AA$25),"")</f>
        <v/>
      </c>
      <c r="Z49" s="74" t="str">
        <f>IF(SUM('Control Sample Data'!D$3:D$98)&gt;10,IF(AND(ISNUMBER('Control Sample Data'!D49),'Control Sample Data'!D49&lt;35,'Control Sample Data'!D49&gt;0),'Control Sample Data'!D49-'Choose Housekeeping Genes'!AB$25,35-'Choose Housekeeping Genes'!AB$25),"")</f>
        <v/>
      </c>
      <c r="AA49" s="74" t="str">
        <f>IF(SUM('Control Sample Data'!E$3:E$98)&gt;10,IF(AND(ISNUMBER('Control Sample Data'!E49),'Control Sample Data'!E49&lt;35,'Control Sample Data'!E49&gt;0),'Control Sample Data'!E49-'Choose Housekeeping Genes'!AC$25,35-'Choose Housekeeping Genes'!AC$25),"")</f>
        <v/>
      </c>
      <c r="AB49" s="74" t="str">
        <f>IF(SUM('Control Sample Data'!F$3:F$98)&gt;10,IF(AND(ISNUMBER('Control Sample Data'!F49),'Control Sample Data'!F49&lt;35,'Control Sample Data'!F49&gt;0),'Control Sample Data'!F49-'Choose Housekeeping Genes'!AD$25,35-'Choose Housekeeping Genes'!AD$25),"")</f>
        <v/>
      </c>
      <c r="AC49" s="74" t="str">
        <f>IF(SUM('Control Sample Data'!G$3:G$98)&gt;10,IF(AND(ISNUMBER('Control Sample Data'!G49),'Control Sample Data'!G49&lt;35,'Control Sample Data'!G49&gt;0),'Control Sample Data'!G49-'Choose Housekeeping Genes'!AE$25,35-'Choose Housekeeping Genes'!AE$25),"")</f>
        <v/>
      </c>
      <c r="AD49" s="74" t="str">
        <f>IF(SUM('Control Sample Data'!H$3:H$98)&gt;10,IF(AND(ISNUMBER('Control Sample Data'!H49),'Control Sample Data'!H49&lt;35,'Control Sample Data'!H49&gt;0),'Control Sample Data'!H49-'Choose Housekeeping Genes'!AF$25,35-'Choose Housekeeping Genes'!AF$25),"")</f>
        <v/>
      </c>
      <c r="AE49" s="74" t="str">
        <f>IF(SUM('Control Sample Data'!I$3:I$98)&gt;10,IF(AND(ISNUMBER('Control Sample Data'!I49),'Control Sample Data'!I49&lt;35,'Control Sample Data'!I49&gt;0),'Control Sample Data'!I49-'Choose Housekeeping Genes'!AG$25,35-'Choose Housekeeping Genes'!AG$25),"")</f>
        <v/>
      </c>
      <c r="AF49" s="74" t="str">
        <f>IF(SUM('Control Sample Data'!J$3:J$98)&gt;10,IF(AND(ISNUMBER('Control Sample Data'!J49),'Control Sample Data'!J49&lt;35,'Control Sample Data'!J49&gt;0),'Control Sample Data'!J49-'Choose Housekeeping Genes'!AH$25,35-'Choose Housekeeping Genes'!AH$25),"")</f>
        <v/>
      </c>
      <c r="AG49" s="74" t="str">
        <f>IF(SUM('Control Sample Data'!K$3:K$98)&gt;10,IF(AND(ISNUMBER('Control Sample Data'!K49),'Control Sample Data'!K49&lt;35,'Control Sample Data'!K49&gt;0),'Control Sample Data'!K49-'Choose Housekeeping Genes'!AI$25,35-'Choose Housekeeping Genes'!AI$25),"")</f>
        <v/>
      </c>
      <c r="AH49" s="74" t="str">
        <f>IF(SUM('Control Sample Data'!L$3:L$98)&gt;10,IF(AND(ISNUMBER('Control Sample Data'!L49),'Control Sample Data'!L49&lt;35,'Control Sample Data'!L49&gt;0),'Control Sample Data'!L49-'Choose Housekeeping Genes'!AJ$25,35-'Choose Housekeeping Genes'!AJ$25),"")</f>
        <v/>
      </c>
      <c r="AI49" s="74" t="str">
        <f>IF(SUM('Control Sample Data'!M$3:M$98)&gt;10,IF(AND(ISNUMBER('Control Sample Data'!M49),'Control Sample Data'!M49&lt;35,'Control Sample Data'!M49&gt;0),'Control Sample Data'!M49-'Choose Housekeeping Genes'!AK$25,35-'Choose Housekeeping Genes'!AK$25),"")</f>
        <v/>
      </c>
      <c r="AJ49" s="74" t="str">
        <f>IF(SUM('Control Sample Data'!N$3:N$98)&gt;10,IF(AND(ISNUMBER('Control Sample Data'!N49),'Control Sample Data'!N49&lt;35,'Control Sample Data'!N49&gt;0),'Control Sample Data'!N49-'Choose Housekeeping Genes'!AL$25,35-'Choose Housekeeping Genes'!AL$25),"")</f>
        <v/>
      </c>
      <c r="AK49" s="74" t="str">
        <f>IF(SUM('Control Sample Data'!O$3:O$98)&gt;10,IF(AND(ISNUMBER('Control Sample Data'!O49),'Control Sample Data'!O49&lt;35,'Control Sample Data'!O49&gt;0),'Control Sample Data'!O49-'Choose Housekeeping Genes'!AM$25,35-'Choose Housekeeping Genes'!AM$25),"")</f>
        <v/>
      </c>
      <c r="AL49" s="74" t="str">
        <f>IF(SUM('Control Sample Data'!P$3:P$98)&gt;10,IF(AND(ISNUMBER('Control Sample Data'!P49),'Control Sample Data'!P49&lt;35,'Control Sample Data'!P49&gt;0),'Control Sample Data'!P49-'Choose Housekeeping Genes'!AN$25,35-'Choose Housekeeping Genes'!AN$25),"")</f>
        <v/>
      </c>
      <c r="AM49" s="74" t="str">
        <f>IF(SUM('Control Sample Data'!Q$3:Q$98)&gt;10,IF(AND(ISNUMBER('Control Sample Data'!Q49),'Control Sample Data'!Q49&lt;35,'Control Sample Data'!Q49&gt;0),'Control Sample Data'!Q49-'Choose Housekeeping Genes'!AO$25,35-'Choose Housekeeping Genes'!AO$25),"")</f>
        <v/>
      </c>
      <c r="AN49" s="74" t="str">
        <f>IF(SUM('Control Sample Data'!R$3:R$98)&gt;10,IF(AND(ISNUMBER('Control Sample Data'!R49),'Control Sample Data'!R49&lt;35,'Control Sample Data'!R49&gt;0),'Control Sample Data'!R49-'Choose Housekeeping Genes'!AP$25,35-'Choose Housekeeping Genes'!AP$25),"")</f>
        <v/>
      </c>
      <c r="AO49" s="74" t="str">
        <f>IF(SUM('Control Sample Data'!S$3:S$98)&gt;10,IF(AND(ISNUMBER('Control Sample Data'!S49),'Control Sample Data'!S49&lt;35,'Control Sample Data'!S49&gt;0),'Control Sample Data'!S49-'Choose Housekeeping Genes'!AQ$25,35-'Choose Housekeeping Genes'!AQ$25),"")</f>
        <v/>
      </c>
      <c r="AP49" s="74" t="str">
        <f>IF(SUM('Control Sample Data'!T$3:T$98)&gt;10,IF(AND(ISNUMBER('Control Sample Data'!T49),'Control Sample Data'!T49&lt;35,'Control Sample Data'!T49&gt;0),'Control Sample Data'!T49-'Choose Housekeeping Genes'!AR$25,35-'Choose Housekeeping Genes'!AR$25),"")</f>
        <v/>
      </c>
      <c r="AQ49" s="74" t="str">
        <f>IF(SUM('Control Sample Data'!U$3:U$98)&gt;10,IF(AND(ISNUMBER('Control Sample Data'!U49),'Control Sample Data'!U49&lt;35,'Control Sample Data'!U49&gt;0),'Control Sample Data'!U49-'Choose Housekeeping Genes'!AS$25,35-'Choose Housekeeping Genes'!AS$25),"")</f>
        <v/>
      </c>
      <c r="AR49" s="74" t="str">
        <f>IF(SUM('Control Sample Data'!V$3:V$98)&gt;10,IF(AND(ISNUMBER('Control Sample Data'!V49),'Control Sample Data'!V49&lt;35,'Control Sample Data'!V49&gt;0),'Control Sample Data'!V49-'Choose Housekeeping Genes'!AT$25,35-'Choose Housekeeping Genes'!AT$25),"")</f>
        <v/>
      </c>
      <c r="AS49" s="29" t="str">
        <f>'Control Sample Data'!A49</f>
        <v>HNRNPA2B1</v>
      </c>
      <c r="AT49" s="28" t="s">
        <v>48</v>
      </c>
      <c r="AU49" s="74" t="str">
        <f ca="1">IF(ISNUMBER(C49-'Choose Housekeeping Genes'!D$15),C49-'Choose Housekeeping Genes'!D$15,"")</f>
        <v/>
      </c>
      <c r="AV49" s="74" t="str">
        <f ca="1">IF(ISNUMBER(D49-'Choose Housekeeping Genes'!E$15),D49-'Choose Housekeeping Genes'!E$15,"")</f>
        <v/>
      </c>
      <c r="AW49" s="74" t="str">
        <f ca="1">IF(ISNUMBER(E49-'Choose Housekeeping Genes'!F$15),E49-'Choose Housekeeping Genes'!F$15,"")</f>
        <v/>
      </c>
      <c r="AX49" s="74" t="str">
        <f ca="1">IF(ISNUMBER(F49-'Choose Housekeeping Genes'!G$15),F49-'Choose Housekeeping Genes'!G$15,"")</f>
        <v/>
      </c>
      <c r="AY49" s="74" t="str">
        <f ca="1">IF(ISNUMBER(G49-'Choose Housekeeping Genes'!H$15),G49-'Choose Housekeeping Genes'!H$15,"")</f>
        <v/>
      </c>
      <c r="AZ49" s="74" t="str">
        <f ca="1">IF(ISNUMBER(H49-'Choose Housekeeping Genes'!I$15),H49-'Choose Housekeeping Genes'!I$15,"")</f>
        <v/>
      </c>
      <c r="BA49" s="74" t="str">
        <f ca="1">IF(ISNUMBER(I49-'Choose Housekeeping Genes'!J$15),I49-'Choose Housekeeping Genes'!J$15,"")</f>
        <v/>
      </c>
      <c r="BB49" s="74" t="str">
        <f ca="1">IF(ISNUMBER(J49-'Choose Housekeeping Genes'!K$15),J49-'Choose Housekeeping Genes'!K$15,"")</f>
        <v/>
      </c>
      <c r="BC49" s="74" t="str">
        <f ca="1">IF(ISNUMBER(K49-'Choose Housekeeping Genes'!L$15),K49-'Choose Housekeeping Genes'!L$15,"")</f>
        <v/>
      </c>
      <c r="BD49" s="74" t="str">
        <f ca="1">IF(ISNUMBER(L49-'Choose Housekeeping Genes'!M$15),L49-'Choose Housekeeping Genes'!M$15,"")</f>
        <v/>
      </c>
      <c r="BE49" s="74" t="str">
        <f ca="1">IF(ISNUMBER(M49-'Choose Housekeeping Genes'!N$15),M49-'Choose Housekeeping Genes'!N$15,"")</f>
        <v/>
      </c>
      <c r="BF49" s="74" t="str">
        <f ca="1">IF(ISNUMBER(N49-'Choose Housekeeping Genes'!O$15),N49-'Choose Housekeeping Genes'!O$15,"")</f>
        <v/>
      </c>
      <c r="BG49" s="74" t="str">
        <f ca="1">IF(ISNUMBER(O49-'Choose Housekeeping Genes'!P$15),O49-'Choose Housekeeping Genes'!P$15,"")</f>
        <v/>
      </c>
      <c r="BH49" s="74" t="str">
        <f ca="1">IF(ISNUMBER(P49-'Choose Housekeeping Genes'!Q$15),P49-'Choose Housekeeping Genes'!Q$15,"")</f>
        <v/>
      </c>
      <c r="BI49" s="74" t="str">
        <f ca="1">IF(ISNUMBER(Q49-'Choose Housekeeping Genes'!R$15),Q49-'Choose Housekeeping Genes'!R$15,"")</f>
        <v/>
      </c>
      <c r="BJ49" s="74" t="str">
        <f ca="1">IF(ISNUMBER(R49-'Choose Housekeeping Genes'!S$15),R49-'Choose Housekeeping Genes'!S$15,"")</f>
        <v/>
      </c>
      <c r="BK49" s="74" t="str">
        <f ca="1">IF(ISNUMBER(S49-'Choose Housekeeping Genes'!T$15),S49-'Choose Housekeeping Genes'!T$15,"")</f>
        <v/>
      </c>
      <c r="BL49" s="74" t="str">
        <f ca="1">IF(ISNUMBER(T49-'Choose Housekeeping Genes'!U$15),T49-'Choose Housekeeping Genes'!U$15,"")</f>
        <v/>
      </c>
      <c r="BM49" s="74" t="str">
        <f ca="1">IF(ISNUMBER(U49-'Choose Housekeeping Genes'!V$15),U49-'Choose Housekeeping Genes'!V$15,"")</f>
        <v/>
      </c>
      <c r="BN49" s="74" t="str">
        <f ca="1">IF(ISNUMBER(V49-'Choose Housekeeping Genes'!W$15),V49-'Choose Housekeeping Genes'!W$15,"")</f>
        <v/>
      </c>
      <c r="BO49" s="141" t="str">
        <f t="shared" si="5"/>
        <v>HNRNPA2B1</v>
      </c>
      <c r="BP49" s="139" t="s">
        <v>48</v>
      </c>
      <c r="BQ49" s="74" t="str">
        <f ca="1">IF(ISNUMBER(Y49-'Choose Housekeeping Genes'!AA$15),Y49-'Choose Housekeeping Genes'!AA$15,"")</f>
        <v/>
      </c>
      <c r="BR49" s="74" t="str">
        <f ca="1">IF(ISNUMBER(Z49-'Choose Housekeeping Genes'!AB$15),Z49-'Choose Housekeeping Genes'!AB$15,"")</f>
        <v/>
      </c>
      <c r="BS49" s="74" t="str">
        <f ca="1">IF(ISNUMBER(AA49-'Choose Housekeeping Genes'!AC$15),AA49-'Choose Housekeeping Genes'!AC$15,"")</f>
        <v/>
      </c>
      <c r="BT49" s="74" t="str">
        <f ca="1">IF(ISNUMBER(AB49-'Choose Housekeeping Genes'!AD$15),AB49-'Choose Housekeeping Genes'!AD$15,"")</f>
        <v/>
      </c>
      <c r="BU49" s="74" t="str">
        <f ca="1">IF(ISNUMBER(AC49-'Choose Housekeeping Genes'!AE$15),AC49-'Choose Housekeeping Genes'!AE$15,"")</f>
        <v/>
      </c>
      <c r="BV49" s="74" t="str">
        <f ca="1">IF(ISNUMBER(AD49-'Choose Housekeeping Genes'!AF$15),AD49-'Choose Housekeeping Genes'!AF$15,"")</f>
        <v/>
      </c>
      <c r="BW49" s="74" t="str">
        <f ca="1">IF(ISNUMBER(AE49-'Choose Housekeeping Genes'!AG$15),AE49-'Choose Housekeeping Genes'!AG$15,"")</f>
        <v/>
      </c>
      <c r="BX49" s="74" t="str">
        <f ca="1">IF(ISNUMBER(AF49-'Choose Housekeeping Genes'!AH$15),AF49-'Choose Housekeeping Genes'!AH$15,"")</f>
        <v/>
      </c>
      <c r="BY49" s="74" t="str">
        <f ca="1">IF(ISNUMBER(AG49-'Choose Housekeeping Genes'!AI$15),AG49-'Choose Housekeeping Genes'!AI$15,"")</f>
        <v/>
      </c>
      <c r="BZ49" s="74" t="str">
        <f ca="1">IF(ISNUMBER(AH49-'Choose Housekeeping Genes'!AJ$15),AH49-'Choose Housekeeping Genes'!AJ$15,"")</f>
        <v/>
      </c>
      <c r="CA49" s="74" t="str">
        <f ca="1">IF(ISNUMBER(AI49-'Choose Housekeeping Genes'!AK$15),AI49-'Choose Housekeeping Genes'!AK$15,"")</f>
        <v/>
      </c>
      <c r="CB49" s="74" t="str">
        <f ca="1">IF(ISNUMBER(AJ49-'Choose Housekeeping Genes'!AL$15),AJ49-'Choose Housekeeping Genes'!AL$15,"")</f>
        <v/>
      </c>
      <c r="CC49" s="74" t="str">
        <f ca="1">IF(ISNUMBER(AK49-'Choose Housekeeping Genes'!AM$15),AK49-'Choose Housekeeping Genes'!AM$15,"")</f>
        <v/>
      </c>
      <c r="CD49" s="74" t="str">
        <f ca="1">IF(ISNUMBER(AL49-'Choose Housekeeping Genes'!AN$15),AL49-'Choose Housekeeping Genes'!AN$15,"")</f>
        <v/>
      </c>
      <c r="CE49" s="74" t="str">
        <f ca="1">IF(ISNUMBER(AM49-'Choose Housekeeping Genes'!AO$15),AM49-'Choose Housekeeping Genes'!AO$15,"")</f>
        <v/>
      </c>
      <c r="CF49" s="74" t="str">
        <f ca="1">IF(ISNUMBER(AN49-'Choose Housekeeping Genes'!AP$15),AN49-'Choose Housekeeping Genes'!AP$15,"")</f>
        <v/>
      </c>
      <c r="CG49" s="74" t="str">
        <f ca="1">IF(ISNUMBER(AO49-'Choose Housekeeping Genes'!AQ$15),AO49-'Choose Housekeeping Genes'!AQ$15,"")</f>
        <v/>
      </c>
      <c r="CH49" s="74" t="str">
        <f ca="1">IF(ISNUMBER(AP49-'Choose Housekeeping Genes'!AR$15),AP49-'Choose Housekeeping Genes'!AR$15,"")</f>
        <v/>
      </c>
      <c r="CI49" s="74" t="str">
        <f ca="1">IF(ISNUMBER(AQ49-'Choose Housekeeping Genes'!AS$15),AQ49-'Choose Housekeeping Genes'!AS$15,"")</f>
        <v/>
      </c>
      <c r="CJ49" s="74" t="str">
        <f ca="1">IF(ISNUMBER(AR49-'Choose Housekeeping Genes'!AT$15),AR49-'Choose Housekeeping Genes'!AT$15,"")</f>
        <v/>
      </c>
      <c r="CK49" s="22" t="e">
        <f t="shared" ca="1" si="6"/>
        <v>#DIV/0!</v>
      </c>
      <c r="CL49" s="111" t="e">
        <f t="shared" ca="1" si="7"/>
        <v>#DIV/0!</v>
      </c>
    </row>
    <row r="50" spans="1:90" ht="12.75" customHeight="1" x14ac:dyDescent="0.2">
      <c r="A50" s="27" t="str">
        <f>'Test Sample Data'!A50</f>
        <v>HNRNPC1</v>
      </c>
      <c r="B50" s="28" t="s">
        <v>49</v>
      </c>
      <c r="C50" s="74" t="str">
        <f>IF(SUM('Test Sample Data'!C$3:C$98)&gt;10,IF(AND(ISNUMBER('Test Sample Data'!C50),'Test Sample Data'!C50&lt;35,'Test Sample Data'!C50&gt;0),'Test Sample Data'!C50-'Choose Housekeeping Genes'!D$25,35-'Choose Housekeeping Genes'!D$25),"")</f>
        <v/>
      </c>
      <c r="D50" s="74" t="str">
        <f>IF(SUM('Test Sample Data'!D$3:D$98)&gt;10,IF(AND(ISNUMBER('Test Sample Data'!D50),'Test Sample Data'!D50&lt;35,'Test Sample Data'!D50&gt;0),'Test Sample Data'!D50-'Choose Housekeeping Genes'!E$25,35-'Choose Housekeeping Genes'!E$25),"")</f>
        <v/>
      </c>
      <c r="E50" s="74" t="str">
        <f>IF(SUM('Test Sample Data'!E$3:E$98)&gt;10,IF(AND(ISNUMBER('Test Sample Data'!E50),'Test Sample Data'!E50&lt;35,'Test Sample Data'!E50&gt;0),'Test Sample Data'!E50-'Choose Housekeeping Genes'!F$25,35-'Choose Housekeeping Genes'!F$25),"")</f>
        <v/>
      </c>
      <c r="F50" s="74" t="str">
        <f>IF(SUM('Test Sample Data'!F$3:F$98)&gt;10,IF(AND(ISNUMBER('Test Sample Data'!F50),'Test Sample Data'!F50&lt;35,'Test Sample Data'!F50&gt;0),'Test Sample Data'!F50-'Choose Housekeeping Genes'!G$25,35-'Choose Housekeeping Genes'!G$25),"")</f>
        <v/>
      </c>
      <c r="G50" s="74" t="str">
        <f>IF(SUM('Test Sample Data'!G$3:G$98)&gt;10,IF(AND(ISNUMBER('Test Sample Data'!G50),'Test Sample Data'!G50&lt;35,'Test Sample Data'!G50&gt;0),'Test Sample Data'!G50-'Choose Housekeeping Genes'!H$25,35-'Choose Housekeeping Genes'!H$25),"")</f>
        <v/>
      </c>
      <c r="H50" s="74" t="str">
        <f>IF(SUM('Test Sample Data'!H$3:H$98)&gt;10,IF(AND(ISNUMBER('Test Sample Data'!H50),'Test Sample Data'!H50&lt;35,'Test Sample Data'!H50&gt;0),'Test Sample Data'!H50-'Choose Housekeeping Genes'!I$25,35-'Choose Housekeeping Genes'!I$25),"")</f>
        <v/>
      </c>
      <c r="I50" s="74" t="str">
        <f>IF(SUM('Test Sample Data'!I$3:I$98)&gt;10,IF(AND(ISNUMBER('Test Sample Data'!I50),'Test Sample Data'!I50&lt;35,'Test Sample Data'!I50&gt;0),'Test Sample Data'!I50-'Choose Housekeeping Genes'!J$25,35-'Choose Housekeeping Genes'!J$25),"")</f>
        <v/>
      </c>
      <c r="J50" s="74" t="str">
        <f>IF(SUM('Test Sample Data'!J$3:J$98)&gt;10,IF(AND(ISNUMBER('Test Sample Data'!J50),'Test Sample Data'!J50&lt;35,'Test Sample Data'!J50&gt;0),'Test Sample Data'!J50-'Choose Housekeeping Genes'!K$25,35-'Choose Housekeeping Genes'!K$25),"")</f>
        <v/>
      </c>
      <c r="K50" s="74" t="str">
        <f>IF(SUM('Test Sample Data'!K$3:K$98)&gt;10,IF(AND(ISNUMBER('Test Sample Data'!K50),'Test Sample Data'!K50&lt;35,'Test Sample Data'!K50&gt;0),'Test Sample Data'!K50-'Choose Housekeeping Genes'!L$25,35-'Choose Housekeeping Genes'!L$25),"")</f>
        <v/>
      </c>
      <c r="L50" s="74" t="str">
        <f>IF(SUM('Test Sample Data'!L$3:L$98)&gt;10,IF(AND(ISNUMBER('Test Sample Data'!L50),'Test Sample Data'!L50&lt;35,'Test Sample Data'!L50&gt;0),'Test Sample Data'!L50-'Choose Housekeeping Genes'!M$25,35-'Choose Housekeeping Genes'!M$25),"")</f>
        <v/>
      </c>
      <c r="M50" s="74" t="str">
        <f>IF(SUM('Test Sample Data'!M$3:M$98)&gt;10,IF(AND(ISNUMBER('Test Sample Data'!M50),'Test Sample Data'!M50&lt;35,'Test Sample Data'!M50&gt;0),'Test Sample Data'!M50-'Choose Housekeeping Genes'!N$25,35-'Choose Housekeeping Genes'!N$25),"")</f>
        <v/>
      </c>
      <c r="N50" s="74" t="str">
        <f>IF(SUM('Test Sample Data'!N$3:N$98)&gt;10,IF(AND(ISNUMBER('Test Sample Data'!N50),'Test Sample Data'!N50&lt;35,'Test Sample Data'!N50&gt;0),'Test Sample Data'!N50-'Choose Housekeeping Genes'!O$25,35-'Choose Housekeeping Genes'!O$25),"")</f>
        <v/>
      </c>
      <c r="O50" s="74" t="str">
        <f>IF(SUM('Test Sample Data'!O$3:O$98)&gt;10,IF(AND(ISNUMBER('Test Sample Data'!O50),'Test Sample Data'!O50&lt;35,'Test Sample Data'!O50&gt;0),'Test Sample Data'!O50-'Choose Housekeeping Genes'!P$25,35-'Choose Housekeeping Genes'!P$25),"")</f>
        <v/>
      </c>
      <c r="P50" s="74" t="str">
        <f>IF(SUM('Test Sample Data'!P$3:P$98)&gt;10,IF(AND(ISNUMBER('Test Sample Data'!P50),'Test Sample Data'!P50&lt;35,'Test Sample Data'!P50&gt;0),'Test Sample Data'!P50-'Choose Housekeeping Genes'!Q$25,35-'Choose Housekeeping Genes'!Q$25),"")</f>
        <v/>
      </c>
      <c r="Q50" s="74" t="str">
        <f>IF(SUM('Test Sample Data'!Q$3:Q$98)&gt;10,IF(AND(ISNUMBER('Test Sample Data'!Q50),'Test Sample Data'!Q50&lt;35,'Test Sample Data'!Q50&gt;0),'Test Sample Data'!Q50-'Choose Housekeeping Genes'!R$25,35-'Choose Housekeeping Genes'!R$25),"")</f>
        <v/>
      </c>
      <c r="R50" s="74" t="str">
        <f>IF(SUM('Test Sample Data'!R$3:R$98)&gt;10,IF(AND(ISNUMBER('Test Sample Data'!R50),'Test Sample Data'!R50&lt;35,'Test Sample Data'!R50&gt;0),'Test Sample Data'!R50-'Choose Housekeeping Genes'!S$25,35-'Choose Housekeeping Genes'!S$25),"")</f>
        <v/>
      </c>
      <c r="S50" s="74" t="str">
        <f>IF(SUM('Test Sample Data'!S$3:S$98)&gt;10,IF(AND(ISNUMBER('Test Sample Data'!S50),'Test Sample Data'!S50&lt;35,'Test Sample Data'!S50&gt;0),'Test Sample Data'!S50-'Choose Housekeeping Genes'!T$25,35-'Choose Housekeeping Genes'!T$25),"")</f>
        <v/>
      </c>
      <c r="T50" s="74" t="str">
        <f>IF(SUM('Test Sample Data'!T$3:T$98)&gt;10,IF(AND(ISNUMBER('Test Sample Data'!T50),'Test Sample Data'!T50&lt;35,'Test Sample Data'!T50&gt;0),'Test Sample Data'!T50-'Choose Housekeeping Genes'!U$25,35-'Choose Housekeeping Genes'!U$25),"")</f>
        <v/>
      </c>
      <c r="U50" s="74" t="str">
        <f>IF(SUM('Test Sample Data'!U$3:U$98)&gt;10,IF(AND(ISNUMBER('Test Sample Data'!U50),'Test Sample Data'!U50&lt;35,'Test Sample Data'!U50&gt;0),'Test Sample Data'!U50-'Choose Housekeeping Genes'!V$25,35-'Choose Housekeeping Genes'!V$25),"")</f>
        <v/>
      </c>
      <c r="V50" s="74" t="str">
        <f>IF(SUM('Test Sample Data'!V$3:V$98)&gt;10,IF(AND(ISNUMBER('Test Sample Data'!V50),'Test Sample Data'!V50&lt;35,'Test Sample Data'!V50&gt;0),'Test Sample Data'!V50-'Choose Housekeeping Genes'!W$25,35-'Choose Housekeeping Genes'!W$25),"")</f>
        <v/>
      </c>
      <c r="W50" s="138" t="str">
        <f>'Control Sample Data'!A50</f>
        <v>HNRNPC1</v>
      </c>
      <c r="X50" s="139" t="s">
        <v>49</v>
      </c>
      <c r="Y50" s="74" t="str">
        <f>IF(SUM('Control Sample Data'!C$3:C$98)&gt;10,IF(AND(ISNUMBER('Control Sample Data'!C50),'Control Sample Data'!C50&lt;35,'Control Sample Data'!C50&gt;0),'Control Sample Data'!C50-'Choose Housekeeping Genes'!AA$25,35-'Choose Housekeeping Genes'!AA$25),"")</f>
        <v/>
      </c>
      <c r="Z50" s="74" t="str">
        <f>IF(SUM('Control Sample Data'!D$3:D$98)&gt;10,IF(AND(ISNUMBER('Control Sample Data'!D50),'Control Sample Data'!D50&lt;35,'Control Sample Data'!D50&gt;0),'Control Sample Data'!D50-'Choose Housekeeping Genes'!AB$25,35-'Choose Housekeeping Genes'!AB$25),"")</f>
        <v/>
      </c>
      <c r="AA50" s="74" t="str">
        <f>IF(SUM('Control Sample Data'!E$3:E$98)&gt;10,IF(AND(ISNUMBER('Control Sample Data'!E50),'Control Sample Data'!E50&lt;35,'Control Sample Data'!E50&gt;0),'Control Sample Data'!E50-'Choose Housekeeping Genes'!AC$25,35-'Choose Housekeeping Genes'!AC$25),"")</f>
        <v/>
      </c>
      <c r="AB50" s="74" t="str">
        <f>IF(SUM('Control Sample Data'!F$3:F$98)&gt;10,IF(AND(ISNUMBER('Control Sample Data'!F50),'Control Sample Data'!F50&lt;35,'Control Sample Data'!F50&gt;0),'Control Sample Data'!F50-'Choose Housekeeping Genes'!AD$25,35-'Choose Housekeeping Genes'!AD$25),"")</f>
        <v/>
      </c>
      <c r="AC50" s="74" t="str">
        <f>IF(SUM('Control Sample Data'!G$3:G$98)&gt;10,IF(AND(ISNUMBER('Control Sample Data'!G50),'Control Sample Data'!G50&lt;35,'Control Sample Data'!G50&gt;0),'Control Sample Data'!G50-'Choose Housekeeping Genes'!AE$25,35-'Choose Housekeeping Genes'!AE$25),"")</f>
        <v/>
      </c>
      <c r="AD50" s="74" t="str">
        <f>IF(SUM('Control Sample Data'!H$3:H$98)&gt;10,IF(AND(ISNUMBER('Control Sample Data'!H50),'Control Sample Data'!H50&lt;35,'Control Sample Data'!H50&gt;0),'Control Sample Data'!H50-'Choose Housekeeping Genes'!AF$25,35-'Choose Housekeeping Genes'!AF$25),"")</f>
        <v/>
      </c>
      <c r="AE50" s="74" t="str">
        <f>IF(SUM('Control Sample Data'!I$3:I$98)&gt;10,IF(AND(ISNUMBER('Control Sample Data'!I50),'Control Sample Data'!I50&lt;35,'Control Sample Data'!I50&gt;0),'Control Sample Data'!I50-'Choose Housekeeping Genes'!AG$25,35-'Choose Housekeeping Genes'!AG$25),"")</f>
        <v/>
      </c>
      <c r="AF50" s="74" t="str">
        <f>IF(SUM('Control Sample Data'!J$3:J$98)&gt;10,IF(AND(ISNUMBER('Control Sample Data'!J50),'Control Sample Data'!J50&lt;35,'Control Sample Data'!J50&gt;0),'Control Sample Data'!J50-'Choose Housekeeping Genes'!AH$25,35-'Choose Housekeeping Genes'!AH$25),"")</f>
        <v/>
      </c>
      <c r="AG50" s="74" t="str">
        <f>IF(SUM('Control Sample Data'!K$3:K$98)&gt;10,IF(AND(ISNUMBER('Control Sample Data'!K50),'Control Sample Data'!K50&lt;35,'Control Sample Data'!K50&gt;0),'Control Sample Data'!K50-'Choose Housekeeping Genes'!AI$25,35-'Choose Housekeeping Genes'!AI$25),"")</f>
        <v/>
      </c>
      <c r="AH50" s="74" t="str">
        <f>IF(SUM('Control Sample Data'!L$3:L$98)&gt;10,IF(AND(ISNUMBER('Control Sample Data'!L50),'Control Sample Data'!L50&lt;35,'Control Sample Data'!L50&gt;0),'Control Sample Data'!L50-'Choose Housekeeping Genes'!AJ$25,35-'Choose Housekeeping Genes'!AJ$25),"")</f>
        <v/>
      </c>
      <c r="AI50" s="74" t="str">
        <f>IF(SUM('Control Sample Data'!M$3:M$98)&gt;10,IF(AND(ISNUMBER('Control Sample Data'!M50),'Control Sample Data'!M50&lt;35,'Control Sample Data'!M50&gt;0),'Control Sample Data'!M50-'Choose Housekeeping Genes'!AK$25,35-'Choose Housekeeping Genes'!AK$25),"")</f>
        <v/>
      </c>
      <c r="AJ50" s="74" t="str">
        <f>IF(SUM('Control Sample Data'!N$3:N$98)&gt;10,IF(AND(ISNUMBER('Control Sample Data'!N50),'Control Sample Data'!N50&lt;35,'Control Sample Data'!N50&gt;0),'Control Sample Data'!N50-'Choose Housekeeping Genes'!AL$25,35-'Choose Housekeeping Genes'!AL$25),"")</f>
        <v/>
      </c>
      <c r="AK50" s="74" t="str">
        <f>IF(SUM('Control Sample Data'!O$3:O$98)&gt;10,IF(AND(ISNUMBER('Control Sample Data'!O50),'Control Sample Data'!O50&lt;35,'Control Sample Data'!O50&gt;0),'Control Sample Data'!O50-'Choose Housekeeping Genes'!AM$25,35-'Choose Housekeeping Genes'!AM$25),"")</f>
        <v/>
      </c>
      <c r="AL50" s="74" t="str">
        <f>IF(SUM('Control Sample Data'!P$3:P$98)&gt;10,IF(AND(ISNUMBER('Control Sample Data'!P50),'Control Sample Data'!P50&lt;35,'Control Sample Data'!P50&gt;0),'Control Sample Data'!P50-'Choose Housekeeping Genes'!AN$25,35-'Choose Housekeeping Genes'!AN$25),"")</f>
        <v/>
      </c>
      <c r="AM50" s="74" t="str">
        <f>IF(SUM('Control Sample Data'!Q$3:Q$98)&gt;10,IF(AND(ISNUMBER('Control Sample Data'!Q50),'Control Sample Data'!Q50&lt;35,'Control Sample Data'!Q50&gt;0),'Control Sample Data'!Q50-'Choose Housekeeping Genes'!AO$25,35-'Choose Housekeeping Genes'!AO$25),"")</f>
        <v/>
      </c>
      <c r="AN50" s="74" t="str">
        <f>IF(SUM('Control Sample Data'!R$3:R$98)&gt;10,IF(AND(ISNUMBER('Control Sample Data'!R50),'Control Sample Data'!R50&lt;35,'Control Sample Data'!R50&gt;0),'Control Sample Data'!R50-'Choose Housekeeping Genes'!AP$25,35-'Choose Housekeeping Genes'!AP$25),"")</f>
        <v/>
      </c>
      <c r="AO50" s="74" t="str">
        <f>IF(SUM('Control Sample Data'!S$3:S$98)&gt;10,IF(AND(ISNUMBER('Control Sample Data'!S50),'Control Sample Data'!S50&lt;35,'Control Sample Data'!S50&gt;0),'Control Sample Data'!S50-'Choose Housekeeping Genes'!AQ$25,35-'Choose Housekeeping Genes'!AQ$25),"")</f>
        <v/>
      </c>
      <c r="AP50" s="74" t="str">
        <f>IF(SUM('Control Sample Data'!T$3:T$98)&gt;10,IF(AND(ISNUMBER('Control Sample Data'!T50),'Control Sample Data'!T50&lt;35,'Control Sample Data'!T50&gt;0),'Control Sample Data'!T50-'Choose Housekeeping Genes'!AR$25,35-'Choose Housekeeping Genes'!AR$25),"")</f>
        <v/>
      </c>
      <c r="AQ50" s="74" t="str">
        <f>IF(SUM('Control Sample Data'!U$3:U$98)&gt;10,IF(AND(ISNUMBER('Control Sample Data'!U50),'Control Sample Data'!U50&lt;35,'Control Sample Data'!U50&gt;0),'Control Sample Data'!U50-'Choose Housekeeping Genes'!AS$25,35-'Choose Housekeeping Genes'!AS$25),"")</f>
        <v/>
      </c>
      <c r="AR50" s="74" t="str">
        <f>IF(SUM('Control Sample Data'!V$3:V$98)&gt;10,IF(AND(ISNUMBER('Control Sample Data'!V50),'Control Sample Data'!V50&lt;35,'Control Sample Data'!V50&gt;0),'Control Sample Data'!V50-'Choose Housekeeping Genes'!AT$25,35-'Choose Housekeeping Genes'!AT$25),"")</f>
        <v/>
      </c>
      <c r="AS50" s="29" t="str">
        <f>'Control Sample Data'!A50</f>
        <v>HNRNPC1</v>
      </c>
      <c r="AT50" s="28" t="s">
        <v>49</v>
      </c>
      <c r="AU50" s="74" t="str">
        <f ca="1">IF(ISNUMBER(C50-'Choose Housekeeping Genes'!D$15),C50-'Choose Housekeeping Genes'!D$15,"")</f>
        <v/>
      </c>
      <c r="AV50" s="74" t="str">
        <f ca="1">IF(ISNUMBER(D50-'Choose Housekeeping Genes'!E$15),D50-'Choose Housekeeping Genes'!E$15,"")</f>
        <v/>
      </c>
      <c r="AW50" s="74" t="str">
        <f ca="1">IF(ISNUMBER(E50-'Choose Housekeeping Genes'!F$15),E50-'Choose Housekeeping Genes'!F$15,"")</f>
        <v/>
      </c>
      <c r="AX50" s="74" t="str">
        <f ca="1">IF(ISNUMBER(F50-'Choose Housekeeping Genes'!G$15),F50-'Choose Housekeeping Genes'!G$15,"")</f>
        <v/>
      </c>
      <c r="AY50" s="74" t="str">
        <f ca="1">IF(ISNUMBER(G50-'Choose Housekeeping Genes'!H$15),G50-'Choose Housekeeping Genes'!H$15,"")</f>
        <v/>
      </c>
      <c r="AZ50" s="74" t="str">
        <f ca="1">IF(ISNUMBER(H50-'Choose Housekeeping Genes'!I$15),H50-'Choose Housekeeping Genes'!I$15,"")</f>
        <v/>
      </c>
      <c r="BA50" s="74" t="str">
        <f ca="1">IF(ISNUMBER(I50-'Choose Housekeeping Genes'!J$15),I50-'Choose Housekeeping Genes'!J$15,"")</f>
        <v/>
      </c>
      <c r="BB50" s="74" t="str">
        <f ca="1">IF(ISNUMBER(J50-'Choose Housekeeping Genes'!K$15),J50-'Choose Housekeeping Genes'!K$15,"")</f>
        <v/>
      </c>
      <c r="BC50" s="74" t="str">
        <f ca="1">IF(ISNUMBER(K50-'Choose Housekeeping Genes'!L$15),K50-'Choose Housekeeping Genes'!L$15,"")</f>
        <v/>
      </c>
      <c r="BD50" s="74" t="str">
        <f ca="1">IF(ISNUMBER(L50-'Choose Housekeeping Genes'!M$15),L50-'Choose Housekeeping Genes'!M$15,"")</f>
        <v/>
      </c>
      <c r="BE50" s="74" t="str">
        <f ca="1">IF(ISNUMBER(M50-'Choose Housekeeping Genes'!N$15),M50-'Choose Housekeeping Genes'!N$15,"")</f>
        <v/>
      </c>
      <c r="BF50" s="74" t="str">
        <f ca="1">IF(ISNUMBER(N50-'Choose Housekeeping Genes'!O$15),N50-'Choose Housekeeping Genes'!O$15,"")</f>
        <v/>
      </c>
      <c r="BG50" s="74" t="str">
        <f ca="1">IF(ISNUMBER(O50-'Choose Housekeeping Genes'!P$15),O50-'Choose Housekeeping Genes'!P$15,"")</f>
        <v/>
      </c>
      <c r="BH50" s="74" t="str">
        <f ca="1">IF(ISNUMBER(P50-'Choose Housekeeping Genes'!Q$15),P50-'Choose Housekeeping Genes'!Q$15,"")</f>
        <v/>
      </c>
      <c r="BI50" s="74" t="str">
        <f ca="1">IF(ISNUMBER(Q50-'Choose Housekeeping Genes'!R$15),Q50-'Choose Housekeeping Genes'!R$15,"")</f>
        <v/>
      </c>
      <c r="BJ50" s="74" t="str">
        <f ca="1">IF(ISNUMBER(R50-'Choose Housekeeping Genes'!S$15),R50-'Choose Housekeeping Genes'!S$15,"")</f>
        <v/>
      </c>
      <c r="BK50" s="74" t="str">
        <f ca="1">IF(ISNUMBER(S50-'Choose Housekeeping Genes'!T$15),S50-'Choose Housekeeping Genes'!T$15,"")</f>
        <v/>
      </c>
      <c r="BL50" s="74" t="str">
        <f ca="1">IF(ISNUMBER(T50-'Choose Housekeeping Genes'!U$15),T50-'Choose Housekeeping Genes'!U$15,"")</f>
        <v/>
      </c>
      <c r="BM50" s="74" t="str">
        <f ca="1">IF(ISNUMBER(U50-'Choose Housekeeping Genes'!V$15),U50-'Choose Housekeeping Genes'!V$15,"")</f>
        <v/>
      </c>
      <c r="BN50" s="74" t="str">
        <f ca="1">IF(ISNUMBER(V50-'Choose Housekeeping Genes'!W$15),V50-'Choose Housekeeping Genes'!W$15,"")</f>
        <v/>
      </c>
      <c r="BO50" s="141" t="str">
        <f t="shared" si="5"/>
        <v>HNRNPC1</v>
      </c>
      <c r="BP50" s="139" t="s">
        <v>49</v>
      </c>
      <c r="BQ50" s="74" t="str">
        <f ca="1">IF(ISNUMBER(Y50-'Choose Housekeeping Genes'!AA$15),Y50-'Choose Housekeeping Genes'!AA$15,"")</f>
        <v/>
      </c>
      <c r="BR50" s="74" t="str">
        <f ca="1">IF(ISNUMBER(Z50-'Choose Housekeeping Genes'!AB$15),Z50-'Choose Housekeeping Genes'!AB$15,"")</f>
        <v/>
      </c>
      <c r="BS50" s="74" t="str">
        <f ca="1">IF(ISNUMBER(AA50-'Choose Housekeeping Genes'!AC$15),AA50-'Choose Housekeeping Genes'!AC$15,"")</f>
        <v/>
      </c>
      <c r="BT50" s="74" t="str">
        <f ca="1">IF(ISNUMBER(AB50-'Choose Housekeeping Genes'!AD$15),AB50-'Choose Housekeeping Genes'!AD$15,"")</f>
        <v/>
      </c>
      <c r="BU50" s="74" t="str">
        <f ca="1">IF(ISNUMBER(AC50-'Choose Housekeeping Genes'!AE$15),AC50-'Choose Housekeeping Genes'!AE$15,"")</f>
        <v/>
      </c>
      <c r="BV50" s="74" t="str">
        <f ca="1">IF(ISNUMBER(AD50-'Choose Housekeeping Genes'!AF$15),AD50-'Choose Housekeeping Genes'!AF$15,"")</f>
        <v/>
      </c>
      <c r="BW50" s="74" t="str">
        <f ca="1">IF(ISNUMBER(AE50-'Choose Housekeeping Genes'!AG$15),AE50-'Choose Housekeeping Genes'!AG$15,"")</f>
        <v/>
      </c>
      <c r="BX50" s="74" t="str">
        <f ca="1">IF(ISNUMBER(AF50-'Choose Housekeeping Genes'!AH$15),AF50-'Choose Housekeeping Genes'!AH$15,"")</f>
        <v/>
      </c>
      <c r="BY50" s="74" t="str">
        <f ca="1">IF(ISNUMBER(AG50-'Choose Housekeeping Genes'!AI$15),AG50-'Choose Housekeeping Genes'!AI$15,"")</f>
        <v/>
      </c>
      <c r="BZ50" s="74" t="str">
        <f ca="1">IF(ISNUMBER(AH50-'Choose Housekeeping Genes'!AJ$15),AH50-'Choose Housekeeping Genes'!AJ$15,"")</f>
        <v/>
      </c>
      <c r="CA50" s="74" t="str">
        <f ca="1">IF(ISNUMBER(AI50-'Choose Housekeeping Genes'!AK$15),AI50-'Choose Housekeeping Genes'!AK$15,"")</f>
        <v/>
      </c>
      <c r="CB50" s="74" t="str">
        <f ca="1">IF(ISNUMBER(AJ50-'Choose Housekeeping Genes'!AL$15),AJ50-'Choose Housekeeping Genes'!AL$15,"")</f>
        <v/>
      </c>
      <c r="CC50" s="74" t="str">
        <f ca="1">IF(ISNUMBER(AK50-'Choose Housekeeping Genes'!AM$15),AK50-'Choose Housekeeping Genes'!AM$15,"")</f>
        <v/>
      </c>
      <c r="CD50" s="74" t="str">
        <f ca="1">IF(ISNUMBER(AL50-'Choose Housekeeping Genes'!AN$15),AL50-'Choose Housekeeping Genes'!AN$15,"")</f>
        <v/>
      </c>
      <c r="CE50" s="74" t="str">
        <f ca="1">IF(ISNUMBER(AM50-'Choose Housekeeping Genes'!AO$15),AM50-'Choose Housekeeping Genes'!AO$15,"")</f>
        <v/>
      </c>
      <c r="CF50" s="74" t="str">
        <f ca="1">IF(ISNUMBER(AN50-'Choose Housekeeping Genes'!AP$15),AN50-'Choose Housekeeping Genes'!AP$15,"")</f>
        <v/>
      </c>
      <c r="CG50" s="74" t="str">
        <f ca="1">IF(ISNUMBER(AO50-'Choose Housekeeping Genes'!AQ$15),AO50-'Choose Housekeeping Genes'!AQ$15,"")</f>
        <v/>
      </c>
      <c r="CH50" s="74" t="str">
        <f ca="1">IF(ISNUMBER(AP50-'Choose Housekeeping Genes'!AR$15),AP50-'Choose Housekeeping Genes'!AR$15,"")</f>
        <v/>
      </c>
      <c r="CI50" s="74" t="str">
        <f ca="1">IF(ISNUMBER(AQ50-'Choose Housekeeping Genes'!AS$15),AQ50-'Choose Housekeeping Genes'!AS$15,"")</f>
        <v/>
      </c>
      <c r="CJ50" s="74" t="str">
        <f ca="1">IF(ISNUMBER(AR50-'Choose Housekeeping Genes'!AT$15),AR50-'Choose Housekeeping Genes'!AT$15,"")</f>
        <v/>
      </c>
      <c r="CK50" s="22" t="e">
        <f t="shared" ca="1" si="6"/>
        <v>#DIV/0!</v>
      </c>
      <c r="CL50" s="111" t="e">
        <f t="shared" ca="1" si="7"/>
        <v>#DIV/0!</v>
      </c>
    </row>
    <row r="51" spans="1:90" ht="12.75" customHeight="1" x14ac:dyDescent="0.2">
      <c r="A51" s="27" t="str">
        <f>'Test Sample Data'!A51</f>
        <v>HNRNPC2</v>
      </c>
      <c r="B51" s="28" t="s">
        <v>50</v>
      </c>
      <c r="C51" s="74" t="str">
        <f>IF(SUM('Test Sample Data'!C$3:C$98)&gt;10,IF(AND(ISNUMBER('Test Sample Data'!C51),'Test Sample Data'!C51&lt;35,'Test Sample Data'!C51&gt;0),'Test Sample Data'!C51-'Choose Housekeeping Genes'!D$25,35-'Choose Housekeeping Genes'!D$25),"")</f>
        <v/>
      </c>
      <c r="D51" s="74" t="str">
        <f>IF(SUM('Test Sample Data'!D$3:D$98)&gt;10,IF(AND(ISNUMBER('Test Sample Data'!D51),'Test Sample Data'!D51&lt;35,'Test Sample Data'!D51&gt;0),'Test Sample Data'!D51-'Choose Housekeeping Genes'!E$25,35-'Choose Housekeeping Genes'!E$25),"")</f>
        <v/>
      </c>
      <c r="E51" s="74" t="str">
        <f>IF(SUM('Test Sample Data'!E$3:E$98)&gt;10,IF(AND(ISNUMBER('Test Sample Data'!E51),'Test Sample Data'!E51&lt;35,'Test Sample Data'!E51&gt;0),'Test Sample Data'!E51-'Choose Housekeeping Genes'!F$25,35-'Choose Housekeeping Genes'!F$25),"")</f>
        <v/>
      </c>
      <c r="F51" s="74" t="str">
        <f>IF(SUM('Test Sample Data'!F$3:F$98)&gt;10,IF(AND(ISNUMBER('Test Sample Data'!F51),'Test Sample Data'!F51&lt;35,'Test Sample Data'!F51&gt;0),'Test Sample Data'!F51-'Choose Housekeeping Genes'!G$25,35-'Choose Housekeeping Genes'!G$25),"")</f>
        <v/>
      </c>
      <c r="G51" s="74" t="str">
        <f>IF(SUM('Test Sample Data'!G$3:G$98)&gt;10,IF(AND(ISNUMBER('Test Sample Data'!G51),'Test Sample Data'!G51&lt;35,'Test Sample Data'!G51&gt;0),'Test Sample Data'!G51-'Choose Housekeeping Genes'!H$25,35-'Choose Housekeeping Genes'!H$25),"")</f>
        <v/>
      </c>
      <c r="H51" s="74" t="str">
        <f>IF(SUM('Test Sample Data'!H$3:H$98)&gt;10,IF(AND(ISNUMBER('Test Sample Data'!H51),'Test Sample Data'!H51&lt;35,'Test Sample Data'!H51&gt;0),'Test Sample Data'!H51-'Choose Housekeeping Genes'!I$25,35-'Choose Housekeeping Genes'!I$25),"")</f>
        <v/>
      </c>
      <c r="I51" s="74" t="str">
        <f>IF(SUM('Test Sample Data'!I$3:I$98)&gt;10,IF(AND(ISNUMBER('Test Sample Data'!I51),'Test Sample Data'!I51&lt;35,'Test Sample Data'!I51&gt;0),'Test Sample Data'!I51-'Choose Housekeeping Genes'!J$25,35-'Choose Housekeeping Genes'!J$25),"")</f>
        <v/>
      </c>
      <c r="J51" s="74" t="str">
        <f>IF(SUM('Test Sample Data'!J$3:J$98)&gt;10,IF(AND(ISNUMBER('Test Sample Data'!J51),'Test Sample Data'!J51&lt;35,'Test Sample Data'!J51&gt;0),'Test Sample Data'!J51-'Choose Housekeeping Genes'!K$25,35-'Choose Housekeeping Genes'!K$25),"")</f>
        <v/>
      </c>
      <c r="K51" s="74" t="str">
        <f>IF(SUM('Test Sample Data'!K$3:K$98)&gt;10,IF(AND(ISNUMBER('Test Sample Data'!K51),'Test Sample Data'!K51&lt;35,'Test Sample Data'!K51&gt;0),'Test Sample Data'!K51-'Choose Housekeeping Genes'!L$25,35-'Choose Housekeeping Genes'!L$25),"")</f>
        <v/>
      </c>
      <c r="L51" s="74" t="str">
        <f>IF(SUM('Test Sample Data'!L$3:L$98)&gt;10,IF(AND(ISNUMBER('Test Sample Data'!L51),'Test Sample Data'!L51&lt;35,'Test Sample Data'!L51&gt;0),'Test Sample Data'!L51-'Choose Housekeeping Genes'!M$25,35-'Choose Housekeeping Genes'!M$25),"")</f>
        <v/>
      </c>
      <c r="M51" s="74" t="str">
        <f>IF(SUM('Test Sample Data'!M$3:M$98)&gt;10,IF(AND(ISNUMBER('Test Sample Data'!M51),'Test Sample Data'!M51&lt;35,'Test Sample Data'!M51&gt;0),'Test Sample Data'!M51-'Choose Housekeeping Genes'!N$25,35-'Choose Housekeeping Genes'!N$25),"")</f>
        <v/>
      </c>
      <c r="N51" s="74" t="str">
        <f>IF(SUM('Test Sample Data'!N$3:N$98)&gt;10,IF(AND(ISNUMBER('Test Sample Data'!N51),'Test Sample Data'!N51&lt;35,'Test Sample Data'!N51&gt;0),'Test Sample Data'!N51-'Choose Housekeeping Genes'!O$25,35-'Choose Housekeeping Genes'!O$25),"")</f>
        <v/>
      </c>
      <c r="O51" s="74" t="str">
        <f>IF(SUM('Test Sample Data'!O$3:O$98)&gt;10,IF(AND(ISNUMBER('Test Sample Data'!O51),'Test Sample Data'!O51&lt;35,'Test Sample Data'!O51&gt;0),'Test Sample Data'!O51-'Choose Housekeeping Genes'!P$25,35-'Choose Housekeeping Genes'!P$25),"")</f>
        <v/>
      </c>
      <c r="P51" s="74" t="str">
        <f>IF(SUM('Test Sample Data'!P$3:P$98)&gt;10,IF(AND(ISNUMBER('Test Sample Data'!P51),'Test Sample Data'!P51&lt;35,'Test Sample Data'!P51&gt;0),'Test Sample Data'!P51-'Choose Housekeeping Genes'!Q$25,35-'Choose Housekeeping Genes'!Q$25),"")</f>
        <v/>
      </c>
      <c r="Q51" s="74" t="str">
        <f>IF(SUM('Test Sample Data'!Q$3:Q$98)&gt;10,IF(AND(ISNUMBER('Test Sample Data'!Q51),'Test Sample Data'!Q51&lt;35,'Test Sample Data'!Q51&gt;0),'Test Sample Data'!Q51-'Choose Housekeeping Genes'!R$25,35-'Choose Housekeeping Genes'!R$25),"")</f>
        <v/>
      </c>
      <c r="R51" s="74" t="str">
        <f>IF(SUM('Test Sample Data'!R$3:R$98)&gt;10,IF(AND(ISNUMBER('Test Sample Data'!R51),'Test Sample Data'!R51&lt;35,'Test Sample Data'!R51&gt;0),'Test Sample Data'!R51-'Choose Housekeeping Genes'!S$25,35-'Choose Housekeeping Genes'!S$25),"")</f>
        <v/>
      </c>
      <c r="S51" s="74" t="str">
        <f>IF(SUM('Test Sample Data'!S$3:S$98)&gt;10,IF(AND(ISNUMBER('Test Sample Data'!S51),'Test Sample Data'!S51&lt;35,'Test Sample Data'!S51&gt;0),'Test Sample Data'!S51-'Choose Housekeeping Genes'!T$25,35-'Choose Housekeeping Genes'!T$25),"")</f>
        <v/>
      </c>
      <c r="T51" s="74" t="str">
        <f>IF(SUM('Test Sample Data'!T$3:T$98)&gt;10,IF(AND(ISNUMBER('Test Sample Data'!T51),'Test Sample Data'!T51&lt;35,'Test Sample Data'!T51&gt;0),'Test Sample Data'!T51-'Choose Housekeeping Genes'!U$25,35-'Choose Housekeeping Genes'!U$25),"")</f>
        <v/>
      </c>
      <c r="U51" s="74" t="str">
        <f>IF(SUM('Test Sample Data'!U$3:U$98)&gt;10,IF(AND(ISNUMBER('Test Sample Data'!U51),'Test Sample Data'!U51&lt;35,'Test Sample Data'!U51&gt;0),'Test Sample Data'!U51-'Choose Housekeeping Genes'!V$25,35-'Choose Housekeeping Genes'!V$25),"")</f>
        <v/>
      </c>
      <c r="V51" s="74" t="str">
        <f>IF(SUM('Test Sample Data'!V$3:V$98)&gt;10,IF(AND(ISNUMBER('Test Sample Data'!V51),'Test Sample Data'!V51&lt;35,'Test Sample Data'!V51&gt;0),'Test Sample Data'!V51-'Choose Housekeeping Genes'!W$25,35-'Choose Housekeeping Genes'!W$25),"")</f>
        <v/>
      </c>
      <c r="W51" s="138" t="str">
        <f>'Control Sample Data'!A51</f>
        <v>HNRNPC2</v>
      </c>
      <c r="X51" s="139" t="s">
        <v>50</v>
      </c>
      <c r="Y51" s="74" t="str">
        <f>IF(SUM('Control Sample Data'!C$3:C$98)&gt;10,IF(AND(ISNUMBER('Control Sample Data'!C51),'Control Sample Data'!C51&lt;35,'Control Sample Data'!C51&gt;0),'Control Sample Data'!C51-'Choose Housekeeping Genes'!AA$25,35-'Choose Housekeeping Genes'!AA$25),"")</f>
        <v/>
      </c>
      <c r="Z51" s="74" t="str">
        <f>IF(SUM('Control Sample Data'!D$3:D$98)&gt;10,IF(AND(ISNUMBER('Control Sample Data'!D51),'Control Sample Data'!D51&lt;35,'Control Sample Data'!D51&gt;0),'Control Sample Data'!D51-'Choose Housekeeping Genes'!AB$25,35-'Choose Housekeeping Genes'!AB$25),"")</f>
        <v/>
      </c>
      <c r="AA51" s="74" t="str">
        <f>IF(SUM('Control Sample Data'!E$3:E$98)&gt;10,IF(AND(ISNUMBER('Control Sample Data'!E51),'Control Sample Data'!E51&lt;35,'Control Sample Data'!E51&gt;0),'Control Sample Data'!E51-'Choose Housekeeping Genes'!AC$25,35-'Choose Housekeeping Genes'!AC$25),"")</f>
        <v/>
      </c>
      <c r="AB51" s="74" t="str">
        <f>IF(SUM('Control Sample Data'!F$3:F$98)&gt;10,IF(AND(ISNUMBER('Control Sample Data'!F51),'Control Sample Data'!F51&lt;35,'Control Sample Data'!F51&gt;0),'Control Sample Data'!F51-'Choose Housekeeping Genes'!AD$25,35-'Choose Housekeeping Genes'!AD$25),"")</f>
        <v/>
      </c>
      <c r="AC51" s="74" t="str">
        <f>IF(SUM('Control Sample Data'!G$3:G$98)&gt;10,IF(AND(ISNUMBER('Control Sample Data'!G51),'Control Sample Data'!G51&lt;35,'Control Sample Data'!G51&gt;0),'Control Sample Data'!G51-'Choose Housekeeping Genes'!AE$25,35-'Choose Housekeeping Genes'!AE$25),"")</f>
        <v/>
      </c>
      <c r="AD51" s="74" t="str">
        <f>IF(SUM('Control Sample Data'!H$3:H$98)&gt;10,IF(AND(ISNUMBER('Control Sample Data'!H51),'Control Sample Data'!H51&lt;35,'Control Sample Data'!H51&gt;0),'Control Sample Data'!H51-'Choose Housekeeping Genes'!AF$25,35-'Choose Housekeeping Genes'!AF$25),"")</f>
        <v/>
      </c>
      <c r="AE51" s="74" t="str">
        <f>IF(SUM('Control Sample Data'!I$3:I$98)&gt;10,IF(AND(ISNUMBER('Control Sample Data'!I51),'Control Sample Data'!I51&lt;35,'Control Sample Data'!I51&gt;0),'Control Sample Data'!I51-'Choose Housekeeping Genes'!AG$25,35-'Choose Housekeeping Genes'!AG$25),"")</f>
        <v/>
      </c>
      <c r="AF51" s="74" t="str">
        <f>IF(SUM('Control Sample Data'!J$3:J$98)&gt;10,IF(AND(ISNUMBER('Control Sample Data'!J51),'Control Sample Data'!J51&lt;35,'Control Sample Data'!J51&gt;0),'Control Sample Data'!J51-'Choose Housekeeping Genes'!AH$25,35-'Choose Housekeeping Genes'!AH$25),"")</f>
        <v/>
      </c>
      <c r="AG51" s="74" t="str">
        <f>IF(SUM('Control Sample Data'!K$3:K$98)&gt;10,IF(AND(ISNUMBER('Control Sample Data'!K51),'Control Sample Data'!K51&lt;35,'Control Sample Data'!K51&gt;0),'Control Sample Data'!K51-'Choose Housekeeping Genes'!AI$25,35-'Choose Housekeeping Genes'!AI$25),"")</f>
        <v/>
      </c>
      <c r="AH51" s="74" t="str">
        <f>IF(SUM('Control Sample Data'!L$3:L$98)&gt;10,IF(AND(ISNUMBER('Control Sample Data'!L51),'Control Sample Data'!L51&lt;35,'Control Sample Data'!L51&gt;0),'Control Sample Data'!L51-'Choose Housekeeping Genes'!AJ$25,35-'Choose Housekeeping Genes'!AJ$25),"")</f>
        <v/>
      </c>
      <c r="AI51" s="74" t="str">
        <f>IF(SUM('Control Sample Data'!M$3:M$98)&gt;10,IF(AND(ISNUMBER('Control Sample Data'!M51),'Control Sample Data'!M51&lt;35,'Control Sample Data'!M51&gt;0),'Control Sample Data'!M51-'Choose Housekeeping Genes'!AK$25,35-'Choose Housekeeping Genes'!AK$25),"")</f>
        <v/>
      </c>
      <c r="AJ51" s="74" t="str">
        <f>IF(SUM('Control Sample Data'!N$3:N$98)&gt;10,IF(AND(ISNUMBER('Control Sample Data'!N51),'Control Sample Data'!N51&lt;35,'Control Sample Data'!N51&gt;0),'Control Sample Data'!N51-'Choose Housekeeping Genes'!AL$25,35-'Choose Housekeeping Genes'!AL$25),"")</f>
        <v/>
      </c>
      <c r="AK51" s="74" t="str">
        <f>IF(SUM('Control Sample Data'!O$3:O$98)&gt;10,IF(AND(ISNUMBER('Control Sample Data'!O51),'Control Sample Data'!O51&lt;35,'Control Sample Data'!O51&gt;0),'Control Sample Data'!O51-'Choose Housekeeping Genes'!AM$25,35-'Choose Housekeeping Genes'!AM$25),"")</f>
        <v/>
      </c>
      <c r="AL51" s="74" t="str">
        <f>IF(SUM('Control Sample Data'!P$3:P$98)&gt;10,IF(AND(ISNUMBER('Control Sample Data'!P51),'Control Sample Data'!P51&lt;35,'Control Sample Data'!P51&gt;0),'Control Sample Data'!P51-'Choose Housekeeping Genes'!AN$25,35-'Choose Housekeeping Genes'!AN$25),"")</f>
        <v/>
      </c>
      <c r="AM51" s="74" t="str">
        <f>IF(SUM('Control Sample Data'!Q$3:Q$98)&gt;10,IF(AND(ISNUMBER('Control Sample Data'!Q51),'Control Sample Data'!Q51&lt;35,'Control Sample Data'!Q51&gt;0),'Control Sample Data'!Q51-'Choose Housekeeping Genes'!AO$25,35-'Choose Housekeeping Genes'!AO$25),"")</f>
        <v/>
      </c>
      <c r="AN51" s="74" t="str">
        <f>IF(SUM('Control Sample Data'!R$3:R$98)&gt;10,IF(AND(ISNUMBER('Control Sample Data'!R51),'Control Sample Data'!R51&lt;35,'Control Sample Data'!R51&gt;0),'Control Sample Data'!R51-'Choose Housekeeping Genes'!AP$25,35-'Choose Housekeeping Genes'!AP$25),"")</f>
        <v/>
      </c>
      <c r="AO51" s="74" t="str">
        <f>IF(SUM('Control Sample Data'!S$3:S$98)&gt;10,IF(AND(ISNUMBER('Control Sample Data'!S51),'Control Sample Data'!S51&lt;35,'Control Sample Data'!S51&gt;0),'Control Sample Data'!S51-'Choose Housekeeping Genes'!AQ$25,35-'Choose Housekeeping Genes'!AQ$25),"")</f>
        <v/>
      </c>
      <c r="AP51" s="74" t="str">
        <f>IF(SUM('Control Sample Data'!T$3:T$98)&gt;10,IF(AND(ISNUMBER('Control Sample Data'!T51),'Control Sample Data'!T51&lt;35,'Control Sample Data'!T51&gt;0),'Control Sample Data'!T51-'Choose Housekeeping Genes'!AR$25,35-'Choose Housekeeping Genes'!AR$25),"")</f>
        <v/>
      </c>
      <c r="AQ51" s="74" t="str">
        <f>IF(SUM('Control Sample Data'!U$3:U$98)&gt;10,IF(AND(ISNUMBER('Control Sample Data'!U51),'Control Sample Data'!U51&lt;35,'Control Sample Data'!U51&gt;0),'Control Sample Data'!U51-'Choose Housekeeping Genes'!AS$25,35-'Choose Housekeeping Genes'!AS$25),"")</f>
        <v/>
      </c>
      <c r="AR51" s="74" t="str">
        <f>IF(SUM('Control Sample Data'!V$3:V$98)&gt;10,IF(AND(ISNUMBER('Control Sample Data'!V51),'Control Sample Data'!V51&lt;35,'Control Sample Data'!V51&gt;0),'Control Sample Data'!V51-'Choose Housekeeping Genes'!AT$25,35-'Choose Housekeeping Genes'!AT$25),"")</f>
        <v/>
      </c>
      <c r="AS51" s="29" t="str">
        <f>'Control Sample Data'!A51</f>
        <v>HNRNPC2</v>
      </c>
      <c r="AT51" s="28" t="s">
        <v>50</v>
      </c>
      <c r="AU51" s="74" t="str">
        <f ca="1">IF(ISNUMBER(C51-'Choose Housekeeping Genes'!D$15),C51-'Choose Housekeeping Genes'!D$15,"")</f>
        <v/>
      </c>
      <c r="AV51" s="74" t="str">
        <f ca="1">IF(ISNUMBER(D51-'Choose Housekeeping Genes'!E$15),D51-'Choose Housekeeping Genes'!E$15,"")</f>
        <v/>
      </c>
      <c r="AW51" s="74" t="str">
        <f ca="1">IF(ISNUMBER(E51-'Choose Housekeeping Genes'!F$15),E51-'Choose Housekeeping Genes'!F$15,"")</f>
        <v/>
      </c>
      <c r="AX51" s="74" t="str">
        <f ca="1">IF(ISNUMBER(F51-'Choose Housekeeping Genes'!G$15),F51-'Choose Housekeeping Genes'!G$15,"")</f>
        <v/>
      </c>
      <c r="AY51" s="74" t="str">
        <f ca="1">IF(ISNUMBER(G51-'Choose Housekeeping Genes'!H$15),G51-'Choose Housekeeping Genes'!H$15,"")</f>
        <v/>
      </c>
      <c r="AZ51" s="74" t="str">
        <f ca="1">IF(ISNUMBER(H51-'Choose Housekeeping Genes'!I$15),H51-'Choose Housekeeping Genes'!I$15,"")</f>
        <v/>
      </c>
      <c r="BA51" s="74" t="str">
        <f ca="1">IF(ISNUMBER(I51-'Choose Housekeeping Genes'!J$15),I51-'Choose Housekeeping Genes'!J$15,"")</f>
        <v/>
      </c>
      <c r="BB51" s="74" t="str">
        <f ca="1">IF(ISNUMBER(J51-'Choose Housekeeping Genes'!K$15),J51-'Choose Housekeeping Genes'!K$15,"")</f>
        <v/>
      </c>
      <c r="BC51" s="74" t="str">
        <f ca="1">IF(ISNUMBER(K51-'Choose Housekeeping Genes'!L$15),K51-'Choose Housekeeping Genes'!L$15,"")</f>
        <v/>
      </c>
      <c r="BD51" s="74" t="str">
        <f ca="1">IF(ISNUMBER(L51-'Choose Housekeeping Genes'!M$15),L51-'Choose Housekeeping Genes'!M$15,"")</f>
        <v/>
      </c>
      <c r="BE51" s="74" t="str">
        <f ca="1">IF(ISNUMBER(M51-'Choose Housekeeping Genes'!N$15),M51-'Choose Housekeeping Genes'!N$15,"")</f>
        <v/>
      </c>
      <c r="BF51" s="74" t="str">
        <f ca="1">IF(ISNUMBER(N51-'Choose Housekeeping Genes'!O$15),N51-'Choose Housekeeping Genes'!O$15,"")</f>
        <v/>
      </c>
      <c r="BG51" s="74" t="str">
        <f ca="1">IF(ISNUMBER(O51-'Choose Housekeeping Genes'!P$15),O51-'Choose Housekeeping Genes'!P$15,"")</f>
        <v/>
      </c>
      <c r="BH51" s="74" t="str">
        <f ca="1">IF(ISNUMBER(P51-'Choose Housekeeping Genes'!Q$15),P51-'Choose Housekeeping Genes'!Q$15,"")</f>
        <v/>
      </c>
      <c r="BI51" s="74" t="str">
        <f ca="1">IF(ISNUMBER(Q51-'Choose Housekeeping Genes'!R$15),Q51-'Choose Housekeeping Genes'!R$15,"")</f>
        <v/>
      </c>
      <c r="BJ51" s="74" t="str">
        <f ca="1">IF(ISNUMBER(R51-'Choose Housekeeping Genes'!S$15),R51-'Choose Housekeeping Genes'!S$15,"")</f>
        <v/>
      </c>
      <c r="BK51" s="74" t="str">
        <f ca="1">IF(ISNUMBER(S51-'Choose Housekeeping Genes'!T$15),S51-'Choose Housekeeping Genes'!T$15,"")</f>
        <v/>
      </c>
      <c r="BL51" s="74" t="str">
        <f ca="1">IF(ISNUMBER(T51-'Choose Housekeeping Genes'!U$15),T51-'Choose Housekeeping Genes'!U$15,"")</f>
        <v/>
      </c>
      <c r="BM51" s="74" t="str">
        <f ca="1">IF(ISNUMBER(U51-'Choose Housekeeping Genes'!V$15),U51-'Choose Housekeeping Genes'!V$15,"")</f>
        <v/>
      </c>
      <c r="BN51" s="74" t="str">
        <f ca="1">IF(ISNUMBER(V51-'Choose Housekeeping Genes'!W$15),V51-'Choose Housekeeping Genes'!W$15,"")</f>
        <v/>
      </c>
      <c r="BO51" s="141" t="str">
        <f t="shared" si="5"/>
        <v>HNRNPC2</v>
      </c>
      <c r="BP51" s="139" t="s">
        <v>50</v>
      </c>
      <c r="BQ51" s="74" t="str">
        <f ca="1">IF(ISNUMBER(Y51-'Choose Housekeeping Genes'!AA$15),Y51-'Choose Housekeeping Genes'!AA$15,"")</f>
        <v/>
      </c>
      <c r="BR51" s="74" t="str">
        <f ca="1">IF(ISNUMBER(Z51-'Choose Housekeeping Genes'!AB$15),Z51-'Choose Housekeeping Genes'!AB$15,"")</f>
        <v/>
      </c>
      <c r="BS51" s="74" t="str">
        <f ca="1">IF(ISNUMBER(AA51-'Choose Housekeeping Genes'!AC$15),AA51-'Choose Housekeeping Genes'!AC$15,"")</f>
        <v/>
      </c>
      <c r="BT51" s="74" t="str">
        <f ca="1">IF(ISNUMBER(AB51-'Choose Housekeeping Genes'!AD$15),AB51-'Choose Housekeeping Genes'!AD$15,"")</f>
        <v/>
      </c>
      <c r="BU51" s="74" t="str">
        <f ca="1">IF(ISNUMBER(AC51-'Choose Housekeeping Genes'!AE$15),AC51-'Choose Housekeeping Genes'!AE$15,"")</f>
        <v/>
      </c>
      <c r="BV51" s="74" t="str">
        <f ca="1">IF(ISNUMBER(AD51-'Choose Housekeeping Genes'!AF$15),AD51-'Choose Housekeeping Genes'!AF$15,"")</f>
        <v/>
      </c>
      <c r="BW51" s="74" t="str">
        <f ca="1">IF(ISNUMBER(AE51-'Choose Housekeeping Genes'!AG$15),AE51-'Choose Housekeeping Genes'!AG$15,"")</f>
        <v/>
      </c>
      <c r="BX51" s="74" t="str">
        <f ca="1">IF(ISNUMBER(AF51-'Choose Housekeeping Genes'!AH$15),AF51-'Choose Housekeeping Genes'!AH$15,"")</f>
        <v/>
      </c>
      <c r="BY51" s="74" t="str">
        <f ca="1">IF(ISNUMBER(AG51-'Choose Housekeeping Genes'!AI$15),AG51-'Choose Housekeeping Genes'!AI$15,"")</f>
        <v/>
      </c>
      <c r="BZ51" s="74" t="str">
        <f ca="1">IF(ISNUMBER(AH51-'Choose Housekeeping Genes'!AJ$15),AH51-'Choose Housekeeping Genes'!AJ$15,"")</f>
        <v/>
      </c>
      <c r="CA51" s="74" t="str">
        <f ca="1">IF(ISNUMBER(AI51-'Choose Housekeeping Genes'!AK$15),AI51-'Choose Housekeeping Genes'!AK$15,"")</f>
        <v/>
      </c>
      <c r="CB51" s="74" t="str">
        <f ca="1">IF(ISNUMBER(AJ51-'Choose Housekeeping Genes'!AL$15),AJ51-'Choose Housekeeping Genes'!AL$15,"")</f>
        <v/>
      </c>
      <c r="CC51" s="74" t="str">
        <f ca="1">IF(ISNUMBER(AK51-'Choose Housekeeping Genes'!AM$15),AK51-'Choose Housekeeping Genes'!AM$15,"")</f>
        <v/>
      </c>
      <c r="CD51" s="74" t="str">
        <f ca="1">IF(ISNUMBER(AL51-'Choose Housekeeping Genes'!AN$15),AL51-'Choose Housekeeping Genes'!AN$15,"")</f>
        <v/>
      </c>
      <c r="CE51" s="74" t="str">
        <f ca="1">IF(ISNUMBER(AM51-'Choose Housekeeping Genes'!AO$15),AM51-'Choose Housekeeping Genes'!AO$15,"")</f>
        <v/>
      </c>
      <c r="CF51" s="74" t="str">
        <f ca="1">IF(ISNUMBER(AN51-'Choose Housekeeping Genes'!AP$15),AN51-'Choose Housekeeping Genes'!AP$15,"")</f>
        <v/>
      </c>
      <c r="CG51" s="74" t="str">
        <f ca="1">IF(ISNUMBER(AO51-'Choose Housekeeping Genes'!AQ$15),AO51-'Choose Housekeeping Genes'!AQ$15,"")</f>
        <v/>
      </c>
      <c r="CH51" s="74" t="str">
        <f ca="1">IF(ISNUMBER(AP51-'Choose Housekeeping Genes'!AR$15),AP51-'Choose Housekeeping Genes'!AR$15,"")</f>
        <v/>
      </c>
      <c r="CI51" s="74" t="str">
        <f ca="1">IF(ISNUMBER(AQ51-'Choose Housekeeping Genes'!AS$15),AQ51-'Choose Housekeeping Genes'!AS$15,"")</f>
        <v/>
      </c>
      <c r="CJ51" s="74" t="str">
        <f ca="1">IF(ISNUMBER(AR51-'Choose Housekeeping Genes'!AT$15),AR51-'Choose Housekeeping Genes'!AT$15,"")</f>
        <v/>
      </c>
      <c r="CK51" s="22" t="e">
        <f t="shared" ca="1" si="6"/>
        <v>#DIV/0!</v>
      </c>
      <c r="CL51" s="111" t="e">
        <f t="shared" ca="1" si="7"/>
        <v>#DIV/0!</v>
      </c>
    </row>
    <row r="52" spans="1:90" ht="12.75" customHeight="1" x14ac:dyDescent="0.2">
      <c r="A52" s="27" t="str">
        <f>'Test Sample Data'!A52</f>
        <v xml:space="preserve">YTHDC1 </v>
      </c>
      <c r="B52" s="28" t="s">
        <v>51</v>
      </c>
      <c r="C52" s="74" t="str">
        <f>IF(SUM('Test Sample Data'!C$3:C$98)&gt;10,IF(AND(ISNUMBER('Test Sample Data'!C52),'Test Sample Data'!C52&lt;35,'Test Sample Data'!C52&gt;0),'Test Sample Data'!C52-'Choose Housekeeping Genes'!D$25,35-'Choose Housekeeping Genes'!D$25),"")</f>
        <v/>
      </c>
      <c r="D52" s="74" t="str">
        <f>IF(SUM('Test Sample Data'!D$3:D$98)&gt;10,IF(AND(ISNUMBER('Test Sample Data'!D52),'Test Sample Data'!D52&lt;35,'Test Sample Data'!D52&gt;0),'Test Sample Data'!D52-'Choose Housekeeping Genes'!E$25,35-'Choose Housekeeping Genes'!E$25),"")</f>
        <v/>
      </c>
      <c r="E52" s="74" t="str">
        <f>IF(SUM('Test Sample Data'!E$3:E$98)&gt;10,IF(AND(ISNUMBER('Test Sample Data'!E52),'Test Sample Data'!E52&lt;35,'Test Sample Data'!E52&gt;0),'Test Sample Data'!E52-'Choose Housekeeping Genes'!F$25,35-'Choose Housekeeping Genes'!F$25),"")</f>
        <v/>
      </c>
      <c r="F52" s="74" t="str">
        <f>IF(SUM('Test Sample Data'!F$3:F$98)&gt;10,IF(AND(ISNUMBER('Test Sample Data'!F52),'Test Sample Data'!F52&lt;35,'Test Sample Data'!F52&gt;0),'Test Sample Data'!F52-'Choose Housekeeping Genes'!G$25,35-'Choose Housekeeping Genes'!G$25),"")</f>
        <v/>
      </c>
      <c r="G52" s="74" t="str">
        <f>IF(SUM('Test Sample Data'!G$3:G$98)&gt;10,IF(AND(ISNUMBER('Test Sample Data'!G52),'Test Sample Data'!G52&lt;35,'Test Sample Data'!G52&gt;0),'Test Sample Data'!G52-'Choose Housekeeping Genes'!H$25,35-'Choose Housekeeping Genes'!H$25),"")</f>
        <v/>
      </c>
      <c r="H52" s="74" t="str">
        <f>IF(SUM('Test Sample Data'!H$3:H$98)&gt;10,IF(AND(ISNUMBER('Test Sample Data'!H52),'Test Sample Data'!H52&lt;35,'Test Sample Data'!H52&gt;0),'Test Sample Data'!H52-'Choose Housekeeping Genes'!I$25,35-'Choose Housekeeping Genes'!I$25),"")</f>
        <v/>
      </c>
      <c r="I52" s="74" t="str">
        <f>IF(SUM('Test Sample Data'!I$3:I$98)&gt;10,IF(AND(ISNUMBER('Test Sample Data'!I52),'Test Sample Data'!I52&lt;35,'Test Sample Data'!I52&gt;0),'Test Sample Data'!I52-'Choose Housekeeping Genes'!J$25,35-'Choose Housekeeping Genes'!J$25),"")</f>
        <v/>
      </c>
      <c r="J52" s="74" t="str">
        <f>IF(SUM('Test Sample Data'!J$3:J$98)&gt;10,IF(AND(ISNUMBER('Test Sample Data'!J52),'Test Sample Data'!J52&lt;35,'Test Sample Data'!J52&gt;0),'Test Sample Data'!J52-'Choose Housekeeping Genes'!K$25,35-'Choose Housekeeping Genes'!K$25),"")</f>
        <v/>
      </c>
      <c r="K52" s="74" t="str">
        <f>IF(SUM('Test Sample Data'!K$3:K$98)&gt;10,IF(AND(ISNUMBER('Test Sample Data'!K52),'Test Sample Data'!K52&lt;35,'Test Sample Data'!K52&gt;0),'Test Sample Data'!K52-'Choose Housekeeping Genes'!L$25,35-'Choose Housekeeping Genes'!L$25),"")</f>
        <v/>
      </c>
      <c r="L52" s="74" t="str">
        <f>IF(SUM('Test Sample Data'!L$3:L$98)&gt;10,IF(AND(ISNUMBER('Test Sample Data'!L52),'Test Sample Data'!L52&lt;35,'Test Sample Data'!L52&gt;0),'Test Sample Data'!L52-'Choose Housekeeping Genes'!M$25,35-'Choose Housekeeping Genes'!M$25),"")</f>
        <v/>
      </c>
      <c r="M52" s="74" t="str">
        <f>IF(SUM('Test Sample Data'!M$3:M$98)&gt;10,IF(AND(ISNUMBER('Test Sample Data'!M52),'Test Sample Data'!M52&lt;35,'Test Sample Data'!M52&gt;0),'Test Sample Data'!M52-'Choose Housekeeping Genes'!N$25,35-'Choose Housekeeping Genes'!N$25),"")</f>
        <v/>
      </c>
      <c r="N52" s="74" t="str">
        <f>IF(SUM('Test Sample Data'!N$3:N$98)&gt;10,IF(AND(ISNUMBER('Test Sample Data'!N52),'Test Sample Data'!N52&lt;35,'Test Sample Data'!N52&gt;0),'Test Sample Data'!N52-'Choose Housekeeping Genes'!O$25,35-'Choose Housekeeping Genes'!O$25),"")</f>
        <v/>
      </c>
      <c r="O52" s="74" t="str">
        <f>IF(SUM('Test Sample Data'!O$3:O$98)&gt;10,IF(AND(ISNUMBER('Test Sample Data'!O52),'Test Sample Data'!O52&lt;35,'Test Sample Data'!O52&gt;0),'Test Sample Data'!O52-'Choose Housekeeping Genes'!P$25,35-'Choose Housekeeping Genes'!P$25),"")</f>
        <v/>
      </c>
      <c r="P52" s="74" t="str">
        <f>IF(SUM('Test Sample Data'!P$3:P$98)&gt;10,IF(AND(ISNUMBER('Test Sample Data'!P52),'Test Sample Data'!P52&lt;35,'Test Sample Data'!P52&gt;0),'Test Sample Data'!P52-'Choose Housekeeping Genes'!Q$25,35-'Choose Housekeeping Genes'!Q$25),"")</f>
        <v/>
      </c>
      <c r="Q52" s="74" t="str">
        <f>IF(SUM('Test Sample Data'!Q$3:Q$98)&gt;10,IF(AND(ISNUMBER('Test Sample Data'!Q52),'Test Sample Data'!Q52&lt;35,'Test Sample Data'!Q52&gt;0),'Test Sample Data'!Q52-'Choose Housekeeping Genes'!R$25,35-'Choose Housekeeping Genes'!R$25),"")</f>
        <v/>
      </c>
      <c r="R52" s="74" t="str">
        <f>IF(SUM('Test Sample Data'!R$3:R$98)&gt;10,IF(AND(ISNUMBER('Test Sample Data'!R52),'Test Sample Data'!R52&lt;35,'Test Sample Data'!R52&gt;0),'Test Sample Data'!R52-'Choose Housekeeping Genes'!S$25,35-'Choose Housekeeping Genes'!S$25),"")</f>
        <v/>
      </c>
      <c r="S52" s="74" t="str">
        <f>IF(SUM('Test Sample Data'!S$3:S$98)&gt;10,IF(AND(ISNUMBER('Test Sample Data'!S52),'Test Sample Data'!S52&lt;35,'Test Sample Data'!S52&gt;0),'Test Sample Data'!S52-'Choose Housekeeping Genes'!T$25,35-'Choose Housekeeping Genes'!T$25),"")</f>
        <v/>
      </c>
      <c r="T52" s="74" t="str">
        <f>IF(SUM('Test Sample Data'!T$3:T$98)&gt;10,IF(AND(ISNUMBER('Test Sample Data'!T52),'Test Sample Data'!T52&lt;35,'Test Sample Data'!T52&gt;0),'Test Sample Data'!T52-'Choose Housekeeping Genes'!U$25,35-'Choose Housekeeping Genes'!U$25),"")</f>
        <v/>
      </c>
      <c r="U52" s="74" t="str">
        <f>IF(SUM('Test Sample Data'!U$3:U$98)&gt;10,IF(AND(ISNUMBER('Test Sample Data'!U52),'Test Sample Data'!U52&lt;35,'Test Sample Data'!U52&gt;0),'Test Sample Data'!U52-'Choose Housekeeping Genes'!V$25,35-'Choose Housekeeping Genes'!V$25),"")</f>
        <v/>
      </c>
      <c r="V52" s="74" t="str">
        <f>IF(SUM('Test Sample Data'!V$3:V$98)&gt;10,IF(AND(ISNUMBER('Test Sample Data'!V52),'Test Sample Data'!V52&lt;35,'Test Sample Data'!V52&gt;0),'Test Sample Data'!V52-'Choose Housekeeping Genes'!W$25,35-'Choose Housekeeping Genes'!W$25),"")</f>
        <v/>
      </c>
      <c r="W52" s="138" t="str">
        <f>'Control Sample Data'!A52</f>
        <v xml:space="preserve">YTHDC1 </v>
      </c>
      <c r="X52" s="139" t="s">
        <v>51</v>
      </c>
      <c r="Y52" s="74" t="str">
        <f>IF(SUM('Control Sample Data'!C$3:C$98)&gt;10,IF(AND(ISNUMBER('Control Sample Data'!C52),'Control Sample Data'!C52&lt;35,'Control Sample Data'!C52&gt;0),'Control Sample Data'!C52-'Choose Housekeeping Genes'!AA$25,35-'Choose Housekeeping Genes'!AA$25),"")</f>
        <v/>
      </c>
      <c r="Z52" s="74" t="str">
        <f>IF(SUM('Control Sample Data'!D$3:D$98)&gt;10,IF(AND(ISNUMBER('Control Sample Data'!D52),'Control Sample Data'!D52&lt;35,'Control Sample Data'!D52&gt;0),'Control Sample Data'!D52-'Choose Housekeeping Genes'!AB$25,35-'Choose Housekeeping Genes'!AB$25),"")</f>
        <v/>
      </c>
      <c r="AA52" s="74" t="str">
        <f>IF(SUM('Control Sample Data'!E$3:E$98)&gt;10,IF(AND(ISNUMBER('Control Sample Data'!E52),'Control Sample Data'!E52&lt;35,'Control Sample Data'!E52&gt;0),'Control Sample Data'!E52-'Choose Housekeeping Genes'!AC$25,35-'Choose Housekeeping Genes'!AC$25),"")</f>
        <v/>
      </c>
      <c r="AB52" s="74" t="str">
        <f>IF(SUM('Control Sample Data'!F$3:F$98)&gt;10,IF(AND(ISNUMBER('Control Sample Data'!F52),'Control Sample Data'!F52&lt;35,'Control Sample Data'!F52&gt;0),'Control Sample Data'!F52-'Choose Housekeeping Genes'!AD$25,35-'Choose Housekeeping Genes'!AD$25),"")</f>
        <v/>
      </c>
      <c r="AC52" s="74" t="str">
        <f>IF(SUM('Control Sample Data'!G$3:G$98)&gt;10,IF(AND(ISNUMBER('Control Sample Data'!G52),'Control Sample Data'!G52&lt;35,'Control Sample Data'!G52&gt;0),'Control Sample Data'!G52-'Choose Housekeeping Genes'!AE$25,35-'Choose Housekeeping Genes'!AE$25),"")</f>
        <v/>
      </c>
      <c r="AD52" s="74" t="str">
        <f>IF(SUM('Control Sample Data'!H$3:H$98)&gt;10,IF(AND(ISNUMBER('Control Sample Data'!H52),'Control Sample Data'!H52&lt;35,'Control Sample Data'!H52&gt;0),'Control Sample Data'!H52-'Choose Housekeeping Genes'!AF$25,35-'Choose Housekeeping Genes'!AF$25),"")</f>
        <v/>
      </c>
      <c r="AE52" s="74" t="str">
        <f>IF(SUM('Control Sample Data'!I$3:I$98)&gt;10,IF(AND(ISNUMBER('Control Sample Data'!I52),'Control Sample Data'!I52&lt;35,'Control Sample Data'!I52&gt;0),'Control Sample Data'!I52-'Choose Housekeeping Genes'!AG$25,35-'Choose Housekeeping Genes'!AG$25),"")</f>
        <v/>
      </c>
      <c r="AF52" s="74" t="str">
        <f>IF(SUM('Control Sample Data'!J$3:J$98)&gt;10,IF(AND(ISNUMBER('Control Sample Data'!J52),'Control Sample Data'!J52&lt;35,'Control Sample Data'!J52&gt;0),'Control Sample Data'!J52-'Choose Housekeeping Genes'!AH$25,35-'Choose Housekeeping Genes'!AH$25),"")</f>
        <v/>
      </c>
      <c r="AG52" s="74" t="str">
        <f>IF(SUM('Control Sample Data'!K$3:K$98)&gt;10,IF(AND(ISNUMBER('Control Sample Data'!K52),'Control Sample Data'!K52&lt;35,'Control Sample Data'!K52&gt;0),'Control Sample Data'!K52-'Choose Housekeeping Genes'!AI$25,35-'Choose Housekeeping Genes'!AI$25),"")</f>
        <v/>
      </c>
      <c r="AH52" s="74" t="str">
        <f>IF(SUM('Control Sample Data'!L$3:L$98)&gt;10,IF(AND(ISNUMBER('Control Sample Data'!L52),'Control Sample Data'!L52&lt;35,'Control Sample Data'!L52&gt;0),'Control Sample Data'!L52-'Choose Housekeeping Genes'!AJ$25,35-'Choose Housekeeping Genes'!AJ$25),"")</f>
        <v/>
      </c>
      <c r="AI52" s="74" t="str">
        <f>IF(SUM('Control Sample Data'!M$3:M$98)&gt;10,IF(AND(ISNUMBER('Control Sample Data'!M52),'Control Sample Data'!M52&lt;35,'Control Sample Data'!M52&gt;0),'Control Sample Data'!M52-'Choose Housekeeping Genes'!AK$25,35-'Choose Housekeeping Genes'!AK$25),"")</f>
        <v/>
      </c>
      <c r="AJ52" s="74" t="str">
        <f>IF(SUM('Control Sample Data'!N$3:N$98)&gt;10,IF(AND(ISNUMBER('Control Sample Data'!N52),'Control Sample Data'!N52&lt;35,'Control Sample Data'!N52&gt;0),'Control Sample Data'!N52-'Choose Housekeeping Genes'!AL$25,35-'Choose Housekeeping Genes'!AL$25),"")</f>
        <v/>
      </c>
      <c r="AK52" s="74" t="str">
        <f>IF(SUM('Control Sample Data'!O$3:O$98)&gt;10,IF(AND(ISNUMBER('Control Sample Data'!O52),'Control Sample Data'!O52&lt;35,'Control Sample Data'!O52&gt;0),'Control Sample Data'!O52-'Choose Housekeeping Genes'!AM$25,35-'Choose Housekeeping Genes'!AM$25),"")</f>
        <v/>
      </c>
      <c r="AL52" s="74" t="str">
        <f>IF(SUM('Control Sample Data'!P$3:P$98)&gt;10,IF(AND(ISNUMBER('Control Sample Data'!P52),'Control Sample Data'!P52&lt;35,'Control Sample Data'!P52&gt;0),'Control Sample Data'!P52-'Choose Housekeeping Genes'!AN$25,35-'Choose Housekeeping Genes'!AN$25),"")</f>
        <v/>
      </c>
      <c r="AM52" s="74" t="str">
        <f>IF(SUM('Control Sample Data'!Q$3:Q$98)&gt;10,IF(AND(ISNUMBER('Control Sample Data'!Q52),'Control Sample Data'!Q52&lt;35,'Control Sample Data'!Q52&gt;0),'Control Sample Data'!Q52-'Choose Housekeeping Genes'!AO$25,35-'Choose Housekeeping Genes'!AO$25),"")</f>
        <v/>
      </c>
      <c r="AN52" s="74" t="str">
        <f>IF(SUM('Control Sample Data'!R$3:R$98)&gt;10,IF(AND(ISNUMBER('Control Sample Data'!R52),'Control Sample Data'!R52&lt;35,'Control Sample Data'!R52&gt;0),'Control Sample Data'!R52-'Choose Housekeeping Genes'!AP$25,35-'Choose Housekeeping Genes'!AP$25),"")</f>
        <v/>
      </c>
      <c r="AO52" s="74" t="str">
        <f>IF(SUM('Control Sample Data'!S$3:S$98)&gt;10,IF(AND(ISNUMBER('Control Sample Data'!S52),'Control Sample Data'!S52&lt;35,'Control Sample Data'!S52&gt;0),'Control Sample Data'!S52-'Choose Housekeeping Genes'!AQ$25,35-'Choose Housekeeping Genes'!AQ$25),"")</f>
        <v/>
      </c>
      <c r="AP52" s="74" t="str">
        <f>IF(SUM('Control Sample Data'!T$3:T$98)&gt;10,IF(AND(ISNUMBER('Control Sample Data'!T52),'Control Sample Data'!T52&lt;35,'Control Sample Data'!T52&gt;0),'Control Sample Data'!T52-'Choose Housekeeping Genes'!AR$25,35-'Choose Housekeeping Genes'!AR$25),"")</f>
        <v/>
      </c>
      <c r="AQ52" s="74" t="str">
        <f>IF(SUM('Control Sample Data'!U$3:U$98)&gt;10,IF(AND(ISNUMBER('Control Sample Data'!U52),'Control Sample Data'!U52&lt;35,'Control Sample Data'!U52&gt;0),'Control Sample Data'!U52-'Choose Housekeeping Genes'!AS$25,35-'Choose Housekeeping Genes'!AS$25),"")</f>
        <v/>
      </c>
      <c r="AR52" s="74" t="str">
        <f>IF(SUM('Control Sample Data'!V$3:V$98)&gt;10,IF(AND(ISNUMBER('Control Sample Data'!V52),'Control Sample Data'!V52&lt;35,'Control Sample Data'!V52&gt;0),'Control Sample Data'!V52-'Choose Housekeeping Genes'!AT$25,35-'Choose Housekeeping Genes'!AT$25),"")</f>
        <v/>
      </c>
      <c r="AS52" s="29" t="str">
        <f>'Control Sample Data'!A52</f>
        <v xml:space="preserve">YTHDC1 </v>
      </c>
      <c r="AT52" s="28" t="s">
        <v>51</v>
      </c>
      <c r="AU52" s="74" t="str">
        <f ca="1">IF(ISNUMBER(C52-'Choose Housekeeping Genes'!D$15),C52-'Choose Housekeeping Genes'!D$15,"")</f>
        <v/>
      </c>
      <c r="AV52" s="74" t="str">
        <f ca="1">IF(ISNUMBER(D52-'Choose Housekeeping Genes'!E$15),D52-'Choose Housekeeping Genes'!E$15,"")</f>
        <v/>
      </c>
      <c r="AW52" s="74" t="str">
        <f ca="1">IF(ISNUMBER(E52-'Choose Housekeeping Genes'!F$15),E52-'Choose Housekeeping Genes'!F$15,"")</f>
        <v/>
      </c>
      <c r="AX52" s="74" t="str">
        <f ca="1">IF(ISNUMBER(F52-'Choose Housekeeping Genes'!G$15),F52-'Choose Housekeeping Genes'!G$15,"")</f>
        <v/>
      </c>
      <c r="AY52" s="74" t="str">
        <f ca="1">IF(ISNUMBER(G52-'Choose Housekeeping Genes'!H$15),G52-'Choose Housekeeping Genes'!H$15,"")</f>
        <v/>
      </c>
      <c r="AZ52" s="74" t="str">
        <f ca="1">IF(ISNUMBER(H52-'Choose Housekeeping Genes'!I$15),H52-'Choose Housekeeping Genes'!I$15,"")</f>
        <v/>
      </c>
      <c r="BA52" s="74" t="str">
        <f ca="1">IF(ISNUMBER(I52-'Choose Housekeeping Genes'!J$15),I52-'Choose Housekeeping Genes'!J$15,"")</f>
        <v/>
      </c>
      <c r="BB52" s="74" t="str">
        <f ca="1">IF(ISNUMBER(J52-'Choose Housekeeping Genes'!K$15),J52-'Choose Housekeeping Genes'!K$15,"")</f>
        <v/>
      </c>
      <c r="BC52" s="74" t="str">
        <f ca="1">IF(ISNUMBER(K52-'Choose Housekeeping Genes'!L$15),K52-'Choose Housekeeping Genes'!L$15,"")</f>
        <v/>
      </c>
      <c r="BD52" s="74" t="str">
        <f ca="1">IF(ISNUMBER(L52-'Choose Housekeeping Genes'!M$15),L52-'Choose Housekeeping Genes'!M$15,"")</f>
        <v/>
      </c>
      <c r="BE52" s="74" t="str">
        <f ca="1">IF(ISNUMBER(M52-'Choose Housekeeping Genes'!N$15),M52-'Choose Housekeeping Genes'!N$15,"")</f>
        <v/>
      </c>
      <c r="BF52" s="74" t="str">
        <f ca="1">IF(ISNUMBER(N52-'Choose Housekeeping Genes'!O$15),N52-'Choose Housekeeping Genes'!O$15,"")</f>
        <v/>
      </c>
      <c r="BG52" s="74" t="str">
        <f ca="1">IF(ISNUMBER(O52-'Choose Housekeeping Genes'!P$15),O52-'Choose Housekeeping Genes'!P$15,"")</f>
        <v/>
      </c>
      <c r="BH52" s="74" t="str">
        <f ca="1">IF(ISNUMBER(P52-'Choose Housekeeping Genes'!Q$15),P52-'Choose Housekeeping Genes'!Q$15,"")</f>
        <v/>
      </c>
      <c r="BI52" s="74" t="str">
        <f ca="1">IF(ISNUMBER(Q52-'Choose Housekeeping Genes'!R$15),Q52-'Choose Housekeeping Genes'!R$15,"")</f>
        <v/>
      </c>
      <c r="BJ52" s="74" t="str">
        <f ca="1">IF(ISNUMBER(R52-'Choose Housekeeping Genes'!S$15),R52-'Choose Housekeeping Genes'!S$15,"")</f>
        <v/>
      </c>
      <c r="BK52" s="74" t="str">
        <f ca="1">IF(ISNUMBER(S52-'Choose Housekeeping Genes'!T$15),S52-'Choose Housekeeping Genes'!T$15,"")</f>
        <v/>
      </c>
      <c r="BL52" s="74" t="str">
        <f ca="1">IF(ISNUMBER(T52-'Choose Housekeeping Genes'!U$15),T52-'Choose Housekeeping Genes'!U$15,"")</f>
        <v/>
      </c>
      <c r="BM52" s="74" t="str">
        <f ca="1">IF(ISNUMBER(U52-'Choose Housekeeping Genes'!V$15),U52-'Choose Housekeeping Genes'!V$15,"")</f>
        <v/>
      </c>
      <c r="BN52" s="74" t="str">
        <f ca="1">IF(ISNUMBER(V52-'Choose Housekeeping Genes'!W$15),V52-'Choose Housekeeping Genes'!W$15,"")</f>
        <v/>
      </c>
      <c r="BO52" s="141" t="str">
        <f t="shared" si="5"/>
        <v xml:space="preserve">YTHDC1 </v>
      </c>
      <c r="BP52" s="139" t="s">
        <v>51</v>
      </c>
      <c r="BQ52" s="74" t="str">
        <f ca="1">IF(ISNUMBER(Y52-'Choose Housekeeping Genes'!AA$15),Y52-'Choose Housekeeping Genes'!AA$15,"")</f>
        <v/>
      </c>
      <c r="BR52" s="74" t="str">
        <f ca="1">IF(ISNUMBER(Z52-'Choose Housekeeping Genes'!AB$15),Z52-'Choose Housekeeping Genes'!AB$15,"")</f>
        <v/>
      </c>
      <c r="BS52" s="74" t="str">
        <f ca="1">IF(ISNUMBER(AA52-'Choose Housekeeping Genes'!AC$15),AA52-'Choose Housekeeping Genes'!AC$15,"")</f>
        <v/>
      </c>
      <c r="BT52" s="74" t="str">
        <f ca="1">IF(ISNUMBER(AB52-'Choose Housekeeping Genes'!AD$15),AB52-'Choose Housekeeping Genes'!AD$15,"")</f>
        <v/>
      </c>
      <c r="BU52" s="74" t="str">
        <f ca="1">IF(ISNUMBER(AC52-'Choose Housekeeping Genes'!AE$15),AC52-'Choose Housekeeping Genes'!AE$15,"")</f>
        <v/>
      </c>
      <c r="BV52" s="74" t="str">
        <f ca="1">IF(ISNUMBER(AD52-'Choose Housekeeping Genes'!AF$15),AD52-'Choose Housekeeping Genes'!AF$15,"")</f>
        <v/>
      </c>
      <c r="BW52" s="74" t="str">
        <f ca="1">IF(ISNUMBER(AE52-'Choose Housekeeping Genes'!AG$15),AE52-'Choose Housekeeping Genes'!AG$15,"")</f>
        <v/>
      </c>
      <c r="BX52" s="74" t="str">
        <f ca="1">IF(ISNUMBER(AF52-'Choose Housekeeping Genes'!AH$15),AF52-'Choose Housekeeping Genes'!AH$15,"")</f>
        <v/>
      </c>
      <c r="BY52" s="74" t="str">
        <f ca="1">IF(ISNUMBER(AG52-'Choose Housekeeping Genes'!AI$15),AG52-'Choose Housekeeping Genes'!AI$15,"")</f>
        <v/>
      </c>
      <c r="BZ52" s="74" t="str">
        <f ca="1">IF(ISNUMBER(AH52-'Choose Housekeeping Genes'!AJ$15),AH52-'Choose Housekeeping Genes'!AJ$15,"")</f>
        <v/>
      </c>
      <c r="CA52" s="74" t="str">
        <f ca="1">IF(ISNUMBER(AI52-'Choose Housekeeping Genes'!AK$15),AI52-'Choose Housekeeping Genes'!AK$15,"")</f>
        <v/>
      </c>
      <c r="CB52" s="74" t="str">
        <f ca="1">IF(ISNUMBER(AJ52-'Choose Housekeeping Genes'!AL$15),AJ52-'Choose Housekeeping Genes'!AL$15,"")</f>
        <v/>
      </c>
      <c r="CC52" s="74" t="str">
        <f ca="1">IF(ISNUMBER(AK52-'Choose Housekeeping Genes'!AM$15),AK52-'Choose Housekeeping Genes'!AM$15,"")</f>
        <v/>
      </c>
      <c r="CD52" s="74" t="str">
        <f ca="1">IF(ISNUMBER(AL52-'Choose Housekeeping Genes'!AN$15),AL52-'Choose Housekeeping Genes'!AN$15,"")</f>
        <v/>
      </c>
      <c r="CE52" s="74" t="str">
        <f ca="1">IF(ISNUMBER(AM52-'Choose Housekeeping Genes'!AO$15),AM52-'Choose Housekeeping Genes'!AO$15,"")</f>
        <v/>
      </c>
      <c r="CF52" s="74" t="str">
        <f ca="1">IF(ISNUMBER(AN52-'Choose Housekeeping Genes'!AP$15),AN52-'Choose Housekeeping Genes'!AP$15,"")</f>
        <v/>
      </c>
      <c r="CG52" s="74" t="str">
        <f ca="1">IF(ISNUMBER(AO52-'Choose Housekeeping Genes'!AQ$15),AO52-'Choose Housekeeping Genes'!AQ$15,"")</f>
        <v/>
      </c>
      <c r="CH52" s="74" t="str">
        <f ca="1">IF(ISNUMBER(AP52-'Choose Housekeeping Genes'!AR$15),AP52-'Choose Housekeeping Genes'!AR$15,"")</f>
        <v/>
      </c>
      <c r="CI52" s="74" t="str">
        <f ca="1">IF(ISNUMBER(AQ52-'Choose Housekeeping Genes'!AS$15),AQ52-'Choose Housekeeping Genes'!AS$15,"")</f>
        <v/>
      </c>
      <c r="CJ52" s="74" t="str">
        <f ca="1">IF(ISNUMBER(AR52-'Choose Housekeeping Genes'!AT$15),AR52-'Choose Housekeeping Genes'!AT$15,"")</f>
        <v/>
      </c>
      <c r="CK52" s="22" t="e">
        <f t="shared" ca="1" si="6"/>
        <v>#DIV/0!</v>
      </c>
      <c r="CL52" s="111" t="e">
        <f t="shared" ca="1" si="7"/>
        <v>#DIV/0!</v>
      </c>
    </row>
    <row r="53" spans="1:90" ht="12.75" customHeight="1" x14ac:dyDescent="0.2">
      <c r="A53" s="27" t="str">
        <f>'Test Sample Data'!A53</f>
        <v>YTHDC2</v>
      </c>
      <c r="B53" s="28" t="s">
        <v>52</v>
      </c>
      <c r="C53" s="74" t="str">
        <f>IF(SUM('Test Sample Data'!C$3:C$98)&gt;10,IF(AND(ISNUMBER('Test Sample Data'!C53),'Test Sample Data'!C53&lt;35,'Test Sample Data'!C53&gt;0),'Test Sample Data'!C53-'Choose Housekeeping Genes'!D$25,35-'Choose Housekeeping Genes'!D$25),"")</f>
        <v/>
      </c>
      <c r="D53" s="74" t="str">
        <f>IF(SUM('Test Sample Data'!D$3:D$98)&gt;10,IF(AND(ISNUMBER('Test Sample Data'!D53),'Test Sample Data'!D53&lt;35,'Test Sample Data'!D53&gt;0),'Test Sample Data'!D53-'Choose Housekeeping Genes'!E$25,35-'Choose Housekeeping Genes'!E$25),"")</f>
        <v/>
      </c>
      <c r="E53" s="74" t="str">
        <f>IF(SUM('Test Sample Data'!E$3:E$98)&gt;10,IF(AND(ISNUMBER('Test Sample Data'!E53),'Test Sample Data'!E53&lt;35,'Test Sample Data'!E53&gt;0),'Test Sample Data'!E53-'Choose Housekeeping Genes'!F$25,35-'Choose Housekeeping Genes'!F$25),"")</f>
        <v/>
      </c>
      <c r="F53" s="74" t="str">
        <f>IF(SUM('Test Sample Data'!F$3:F$98)&gt;10,IF(AND(ISNUMBER('Test Sample Data'!F53),'Test Sample Data'!F53&lt;35,'Test Sample Data'!F53&gt;0),'Test Sample Data'!F53-'Choose Housekeeping Genes'!G$25,35-'Choose Housekeeping Genes'!G$25),"")</f>
        <v/>
      </c>
      <c r="G53" s="74" t="str">
        <f>IF(SUM('Test Sample Data'!G$3:G$98)&gt;10,IF(AND(ISNUMBER('Test Sample Data'!G53),'Test Sample Data'!G53&lt;35,'Test Sample Data'!G53&gt;0),'Test Sample Data'!G53-'Choose Housekeeping Genes'!H$25,35-'Choose Housekeeping Genes'!H$25),"")</f>
        <v/>
      </c>
      <c r="H53" s="74" t="str">
        <f>IF(SUM('Test Sample Data'!H$3:H$98)&gt;10,IF(AND(ISNUMBER('Test Sample Data'!H53),'Test Sample Data'!H53&lt;35,'Test Sample Data'!H53&gt;0),'Test Sample Data'!H53-'Choose Housekeeping Genes'!I$25,35-'Choose Housekeeping Genes'!I$25),"")</f>
        <v/>
      </c>
      <c r="I53" s="74" t="str">
        <f>IF(SUM('Test Sample Data'!I$3:I$98)&gt;10,IF(AND(ISNUMBER('Test Sample Data'!I53),'Test Sample Data'!I53&lt;35,'Test Sample Data'!I53&gt;0),'Test Sample Data'!I53-'Choose Housekeeping Genes'!J$25,35-'Choose Housekeeping Genes'!J$25),"")</f>
        <v/>
      </c>
      <c r="J53" s="74" t="str">
        <f>IF(SUM('Test Sample Data'!J$3:J$98)&gt;10,IF(AND(ISNUMBER('Test Sample Data'!J53),'Test Sample Data'!J53&lt;35,'Test Sample Data'!J53&gt;0),'Test Sample Data'!J53-'Choose Housekeeping Genes'!K$25,35-'Choose Housekeeping Genes'!K$25),"")</f>
        <v/>
      </c>
      <c r="K53" s="74" t="str">
        <f>IF(SUM('Test Sample Data'!K$3:K$98)&gt;10,IF(AND(ISNUMBER('Test Sample Data'!K53),'Test Sample Data'!K53&lt;35,'Test Sample Data'!K53&gt;0),'Test Sample Data'!K53-'Choose Housekeeping Genes'!L$25,35-'Choose Housekeeping Genes'!L$25),"")</f>
        <v/>
      </c>
      <c r="L53" s="74" t="str">
        <f>IF(SUM('Test Sample Data'!L$3:L$98)&gt;10,IF(AND(ISNUMBER('Test Sample Data'!L53),'Test Sample Data'!L53&lt;35,'Test Sample Data'!L53&gt;0),'Test Sample Data'!L53-'Choose Housekeeping Genes'!M$25,35-'Choose Housekeeping Genes'!M$25),"")</f>
        <v/>
      </c>
      <c r="M53" s="74" t="str">
        <f>IF(SUM('Test Sample Data'!M$3:M$98)&gt;10,IF(AND(ISNUMBER('Test Sample Data'!M53),'Test Sample Data'!M53&lt;35,'Test Sample Data'!M53&gt;0),'Test Sample Data'!M53-'Choose Housekeeping Genes'!N$25,35-'Choose Housekeeping Genes'!N$25),"")</f>
        <v/>
      </c>
      <c r="N53" s="74" t="str">
        <f>IF(SUM('Test Sample Data'!N$3:N$98)&gt;10,IF(AND(ISNUMBER('Test Sample Data'!N53),'Test Sample Data'!N53&lt;35,'Test Sample Data'!N53&gt;0),'Test Sample Data'!N53-'Choose Housekeeping Genes'!O$25,35-'Choose Housekeeping Genes'!O$25),"")</f>
        <v/>
      </c>
      <c r="O53" s="74" t="str">
        <f>IF(SUM('Test Sample Data'!O$3:O$98)&gt;10,IF(AND(ISNUMBER('Test Sample Data'!O53),'Test Sample Data'!O53&lt;35,'Test Sample Data'!O53&gt;0),'Test Sample Data'!O53-'Choose Housekeeping Genes'!P$25,35-'Choose Housekeeping Genes'!P$25),"")</f>
        <v/>
      </c>
      <c r="P53" s="74" t="str">
        <f>IF(SUM('Test Sample Data'!P$3:P$98)&gt;10,IF(AND(ISNUMBER('Test Sample Data'!P53),'Test Sample Data'!P53&lt;35,'Test Sample Data'!P53&gt;0),'Test Sample Data'!P53-'Choose Housekeeping Genes'!Q$25,35-'Choose Housekeeping Genes'!Q$25),"")</f>
        <v/>
      </c>
      <c r="Q53" s="74" t="str">
        <f>IF(SUM('Test Sample Data'!Q$3:Q$98)&gt;10,IF(AND(ISNUMBER('Test Sample Data'!Q53),'Test Sample Data'!Q53&lt;35,'Test Sample Data'!Q53&gt;0),'Test Sample Data'!Q53-'Choose Housekeeping Genes'!R$25,35-'Choose Housekeeping Genes'!R$25),"")</f>
        <v/>
      </c>
      <c r="R53" s="74" t="str">
        <f>IF(SUM('Test Sample Data'!R$3:R$98)&gt;10,IF(AND(ISNUMBER('Test Sample Data'!R53),'Test Sample Data'!R53&lt;35,'Test Sample Data'!R53&gt;0),'Test Sample Data'!R53-'Choose Housekeeping Genes'!S$25,35-'Choose Housekeeping Genes'!S$25),"")</f>
        <v/>
      </c>
      <c r="S53" s="74" t="str">
        <f>IF(SUM('Test Sample Data'!S$3:S$98)&gt;10,IF(AND(ISNUMBER('Test Sample Data'!S53),'Test Sample Data'!S53&lt;35,'Test Sample Data'!S53&gt;0),'Test Sample Data'!S53-'Choose Housekeeping Genes'!T$25,35-'Choose Housekeeping Genes'!T$25),"")</f>
        <v/>
      </c>
      <c r="T53" s="74" t="str">
        <f>IF(SUM('Test Sample Data'!T$3:T$98)&gt;10,IF(AND(ISNUMBER('Test Sample Data'!T53),'Test Sample Data'!T53&lt;35,'Test Sample Data'!T53&gt;0),'Test Sample Data'!T53-'Choose Housekeeping Genes'!U$25,35-'Choose Housekeeping Genes'!U$25),"")</f>
        <v/>
      </c>
      <c r="U53" s="74" t="str">
        <f>IF(SUM('Test Sample Data'!U$3:U$98)&gt;10,IF(AND(ISNUMBER('Test Sample Data'!U53),'Test Sample Data'!U53&lt;35,'Test Sample Data'!U53&gt;0),'Test Sample Data'!U53-'Choose Housekeeping Genes'!V$25,35-'Choose Housekeeping Genes'!V$25),"")</f>
        <v/>
      </c>
      <c r="V53" s="74" t="str">
        <f>IF(SUM('Test Sample Data'!V$3:V$98)&gt;10,IF(AND(ISNUMBER('Test Sample Data'!V53),'Test Sample Data'!V53&lt;35,'Test Sample Data'!V53&gt;0),'Test Sample Data'!V53-'Choose Housekeeping Genes'!W$25,35-'Choose Housekeeping Genes'!W$25),"")</f>
        <v/>
      </c>
      <c r="W53" s="138" t="str">
        <f>'Control Sample Data'!A53</f>
        <v>YTHDC2</v>
      </c>
      <c r="X53" s="139" t="s">
        <v>52</v>
      </c>
      <c r="Y53" s="74" t="str">
        <f>IF(SUM('Control Sample Data'!C$3:C$98)&gt;10,IF(AND(ISNUMBER('Control Sample Data'!C53),'Control Sample Data'!C53&lt;35,'Control Sample Data'!C53&gt;0),'Control Sample Data'!C53-'Choose Housekeeping Genes'!AA$25,35-'Choose Housekeeping Genes'!AA$25),"")</f>
        <v/>
      </c>
      <c r="Z53" s="74" t="str">
        <f>IF(SUM('Control Sample Data'!D$3:D$98)&gt;10,IF(AND(ISNUMBER('Control Sample Data'!D53),'Control Sample Data'!D53&lt;35,'Control Sample Data'!D53&gt;0),'Control Sample Data'!D53-'Choose Housekeeping Genes'!AB$25,35-'Choose Housekeeping Genes'!AB$25),"")</f>
        <v/>
      </c>
      <c r="AA53" s="74" t="str">
        <f>IF(SUM('Control Sample Data'!E$3:E$98)&gt;10,IF(AND(ISNUMBER('Control Sample Data'!E53),'Control Sample Data'!E53&lt;35,'Control Sample Data'!E53&gt;0),'Control Sample Data'!E53-'Choose Housekeeping Genes'!AC$25,35-'Choose Housekeeping Genes'!AC$25),"")</f>
        <v/>
      </c>
      <c r="AB53" s="74" t="str">
        <f>IF(SUM('Control Sample Data'!F$3:F$98)&gt;10,IF(AND(ISNUMBER('Control Sample Data'!F53),'Control Sample Data'!F53&lt;35,'Control Sample Data'!F53&gt;0),'Control Sample Data'!F53-'Choose Housekeeping Genes'!AD$25,35-'Choose Housekeeping Genes'!AD$25),"")</f>
        <v/>
      </c>
      <c r="AC53" s="74" t="str">
        <f>IF(SUM('Control Sample Data'!G$3:G$98)&gt;10,IF(AND(ISNUMBER('Control Sample Data'!G53),'Control Sample Data'!G53&lt;35,'Control Sample Data'!G53&gt;0),'Control Sample Data'!G53-'Choose Housekeeping Genes'!AE$25,35-'Choose Housekeeping Genes'!AE$25),"")</f>
        <v/>
      </c>
      <c r="AD53" s="74" t="str">
        <f>IF(SUM('Control Sample Data'!H$3:H$98)&gt;10,IF(AND(ISNUMBER('Control Sample Data'!H53),'Control Sample Data'!H53&lt;35,'Control Sample Data'!H53&gt;0),'Control Sample Data'!H53-'Choose Housekeeping Genes'!AF$25,35-'Choose Housekeeping Genes'!AF$25),"")</f>
        <v/>
      </c>
      <c r="AE53" s="74" t="str">
        <f>IF(SUM('Control Sample Data'!I$3:I$98)&gt;10,IF(AND(ISNUMBER('Control Sample Data'!I53),'Control Sample Data'!I53&lt;35,'Control Sample Data'!I53&gt;0),'Control Sample Data'!I53-'Choose Housekeeping Genes'!AG$25,35-'Choose Housekeeping Genes'!AG$25),"")</f>
        <v/>
      </c>
      <c r="AF53" s="74" t="str">
        <f>IF(SUM('Control Sample Data'!J$3:J$98)&gt;10,IF(AND(ISNUMBER('Control Sample Data'!J53),'Control Sample Data'!J53&lt;35,'Control Sample Data'!J53&gt;0),'Control Sample Data'!J53-'Choose Housekeeping Genes'!AH$25,35-'Choose Housekeeping Genes'!AH$25),"")</f>
        <v/>
      </c>
      <c r="AG53" s="74" t="str">
        <f>IF(SUM('Control Sample Data'!K$3:K$98)&gt;10,IF(AND(ISNUMBER('Control Sample Data'!K53),'Control Sample Data'!K53&lt;35,'Control Sample Data'!K53&gt;0),'Control Sample Data'!K53-'Choose Housekeeping Genes'!AI$25,35-'Choose Housekeeping Genes'!AI$25),"")</f>
        <v/>
      </c>
      <c r="AH53" s="74" t="str">
        <f>IF(SUM('Control Sample Data'!L$3:L$98)&gt;10,IF(AND(ISNUMBER('Control Sample Data'!L53),'Control Sample Data'!L53&lt;35,'Control Sample Data'!L53&gt;0),'Control Sample Data'!L53-'Choose Housekeeping Genes'!AJ$25,35-'Choose Housekeeping Genes'!AJ$25),"")</f>
        <v/>
      </c>
      <c r="AI53" s="74" t="str">
        <f>IF(SUM('Control Sample Data'!M$3:M$98)&gt;10,IF(AND(ISNUMBER('Control Sample Data'!M53),'Control Sample Data'!M53&lt;35,'Control Sample Data'!M53&gt;0),'Control Sample Data'!M53-'Choose Housekeeping Genes'!AK$25,35-'Choose Housekeeping Genes'!AK$25),"")</f>
        <v/>
      </c>
      <c r="AJ53" s="74" t="str">
        <f>IF(SUM('Control Sample Data'!N$3:N$98)&gt;10,IF(AND(ISNUMBER('Control Sample Data'!N53),'Control Sample Data'!N53&lt;35,'Control Sample Data'!N53&gt;0),'Control Sample Data'!N53-'Choose Housekeeping Genes'!AL$25,35-'Choose Housekeeping Genes'!AL$25),"")</f>
        <v/>
      </c>
      <c r="AK53" s="74" t="str">
        <f>IF(SUM('Control Sample Data'!O$3:O$98)&gt;10,IF(AND(ISNUMBER('Control Sample Data'!O53),'Control Sample Data'!O53&lt;35,'Control Sample Data'!O53&gt;0),'Control Sample Data'!O53-'Choose Housekeeping Genes'!AM$25,35-'Choose Housekeeping Genes'!AM$25),"")</f>
        <v/>
      </c>
      <c r="AL53" s="74" t="str">
        <f>IF(SUM('Control Sample Data'!P$3:P$98)&gt;10,IF(AND(ISNUMBER('Control Sample Data'!P53),'Control Sample Data'!P53&lt;35,'Control Sample Data'!P53&gt;0),'Control Sample Data'!P53-'Choose Housekeeping Genes'!AN$25,35-'Choose Housekeeping Genes'!AN$25),"")</f>
        <v/>
      </c>
      <c r="AM53" s="74" t="str">
        <f>IF(SUM('Control Sample Data'!Q$3:Q$98)&gt;10,IF(AND(ISNUMBER('Control Sample Data'!Q53),'Control Sample Data'!Q53&lt;35,'Control Sample Data'!Q53&gt;0),'Control Sample Data'!Q53-'Choose Housekeeping Genes'!AO$25,35-'Choose Housekeeping Genes'!AO$25),"")</f>
        <v/>
      </c>
      <c r="AN53" s="74" t="str">
        <f>IF(SUM('Control Sample Data'!R$3:R$98)&gt;10,IF(AND(ISNUMBER('Control Sample Data'!R53),'Control Sample Data'!R53&lt;35,'Control Sample Data'!R53&gt;0),'Control Sample Data'!R53-'Choose Housekeeping Genes'!AP$25,35-'Choose Housekeeping Genes'!AP$25),"")</f>
        <v/>
      </c>
      <c r="AO53" s="74" t="str">
        <f>IF(SUM('Control Sample Data'!S$3:S$98)&gt;10,IF(AND(ISNUMBER('Control Sample Data'!S53),'Control Sample Data'!S53&lt;35,'Control Sample Data'!S53&gt;0),'Control Sample Data'!S53-'Choose Housekeeping Genes'!AQ$25,35-'Choose Housekeeping Genes'!AQ$25),"")</f>
        <v/>
      </c>
      <c r="AP53" s="74" t="str">
        <f>IF(SUM('Control Sample Data'!T$3:T$98)&gt;10,IF(AND(ISNUMBER('Control Sample Data'!T53),'Control Sample Data'!T53&lt;35,'Control Sample Data'!T53&gt;0),'Control Sample Data'!T53-'Choose Housekeeping Genes'!AR$25,35-'Choose Housekeeping Genes'!AR$25),"")</f>
        <v/>
      </c>
      <c r="AQ53" s="74" t="str">
        <f>IF(SUM('Control Sample Data'!U$3:U$98)&gt;10,IF(AND(ISNUMBER('Control Sample Data'!U53),'Control Sample Data'!U53&lt;35,'Control Sample Data'!U53&gt;0),'Control Sample Data'!U53-'Choose Housekeeping Genes'!AS$25,35-'Choose Housekeeping Genes'!AS$25),"")</f>
        <v/>
      </c>
      <c r="AR53" s="74" t="str">
        <f>IF(SUM('Control Sample Data'!V$3:V$98)&gt;10,IF(AND(ISNUMBER('Control Sample Data'!V53),'Control Sample Data'!V53&lt;35,'Control Sample Data'!V53&gt;0),'Control Sample Data'!V53-'Choose Housekeeping Genes'!AT$25,35-'Choose Housekeeping Genes'!AT$25),"")</f>
        <v/>
      </c>
      <c r="AS53" s="29" t="str">
        <f>'Control Sample Data'!A53</f>
        <v>YTHDC2</v>
      </c>
      <c r="AT53" s="28" t="s">
        <v>52</v>
      </c>
      <c r="AU53" s="74" t="str">
        <f ca="1">IF(ISNUMBER(C53-'Choose Housekeeping Genes'!D$15),C53-'Choose Housekeeping Genes'!D$15,"")</f>
        <v/>
      </c>
      <c r="AV53" s="74" t="str">
        <f ca="1">IF(ISNUMBER(D53-'Choose Housekeeping Genes'!E$15),D53-'Choose Housekeeping Genes'!E$15,"")</f>
        <v/>
      </c>
      <c r="AW53" s="74" t="str">
        <f ca="1">IF(ISNUMBER(E53-'Choose Housekeeping Genes'!F$15),E53-'Choose Housekeeping Genes'!F$15,"")</f>
        <v/>
      </c>
      <c r="AX53" s="74" t="str">
        <f ca="1">IF(ISNUMBER(F53-'Choose Housekeeping Genes'!G$15),F53-'Choose Housekeeping Genes'!G$15,"")</f>
        <v/>
      </c>
      <c r="AY53" s="74" t="str">
        <f ca="1">IF(ISNUMBER(G53-'Choose Housekeeping Genes'!H$15),G53-'Choose Housekeeping Genes'!H$15,"")</f>
        <v/>
      </c>
      <c r="AZ53" s="74" t="str">
        <f ca="1">IF(ISNUMBER(H53-'Choose Housekeeping Genes'!I$15),H53-'Choose Housekeeping Genes'!I$15,"")</f>
        <v/>
      </c>
      <c r="BA53" s="74" t="str">
        <f ca="1">IF(ISNUMBER(I53-'Choose Housekeeping Genes'!J$15),I53-'Choose Housekeeping Genes'!J$15,"")</f>
        <v/>
      </c>
      <c r="BB53" s="74" t="str">
        <f ca="1">IF(ISNUMBER(J53-'Choose Housekeeping Genes'!K$15),J53-'Choose Housekeeping Genes'!K$15,"")</f>
        <v/>
      </c>
      <c r="BC53" s="74" t="str">
        <f ca="1">IF(ISNUMBER(K53-'Choose Housekeeping Genes'!L$15),K53-'Choose Housekeeping Genes'!L$15,"")</f>
        <v/>
      </c>
      <c r="BD53" s="74" t="str">
        <f ca="1">IF(ISNUMBER(L53-'Choose Housekeeping Genes'!M$15),L53-'Choose Housekeeping Genes'!M$15,"")</f>
        <v/>
      </c>
      <c r="BE53" s="74" t="str">
        <f ca="1">IF(ISNUMBER(M53-'Choose Housekeeping Genes'!N$15),M53-'Choose Housekeeping Genes'!N$15,"")</f>
        <v/>
      </c>
      <c r="BF53" s="74" t="str">
        <f ca="1">IF(ISNUMBER(N53-'Choose Housekeeping Genes'!O$15),N53-'Choose Housekeeping Genes'!O$15,"")</f>
        <v/>
      </c>
      <c r="BG53" s="74" t="str">
        <f ca="1">IF(ISNUMBER(O53-'Choose Housekeeping Genes'!P$15),O53-'Choose Housekeeping Genes'!P$15,"")</f>
        <v/>
      </c>
      <c r="BH53" s="74" t="str">
        <f ca="1">IF(ISNUMBER(P53-'Choose Housekeeping Genes'!Q$15),P53-'Choose Housekeeping Genes'!Q$15,"")</f>
        <v/>
      </c>
      <c r="BI53" s="74" t="str">
        <f ca="1">IF(ISNUMBER(Q53-'Choose Housekeeping Genes'!R$15),Q53-'Choose Housekeeping Genes'!R$15,"")</f>
        <v/>
      </c>
      <c r="BJ53" s="74" t="str">
        <f ca="1">IF(ISNUMBER(R53-'Choose Housekeeping Genes'!S$15),R53-'Choose Housekeeping Genes'!S$15,"")</f>
        <v/>
      </c>
      <c r="BK53" s="74" t="str">
        <f ca="1">IF(ISNUMBER(S53-'Choose Housekeeping Genes'!T$15),S53-'Choose Housekeeping Genes'!T$15,"")</f>
        <v/>
      </c>
      <c r="BL53" s="74" t="str">
        <f ca="1">IF(ISNUMBER(T53-'Choose Housekeeping Genes'!U$15),T53-'Choose Housekeeping Genes'!U$15,"")</f>
        <v/>
      </c>
      <c r="BM53" s="74" t="str">
        <f ca="1">IF(ISNUMBER(U53-'Choose Housekeeping Genes'!V$15),U53-'Choose Housekeeping Genes'!V$15,"")</f>
        <v/>
      </c>
      <c r="BN53" s="74" t="str">
        <f ca="1">IF(ISNUMBER(V53-'Choose Housekeeping Genes'!W$15),V53-'Choose Housekeeping Genes'!W$15,"")</f>
        <v/>
      </c>
      <c r="BO53" s="141" t="str">
        <f t="shared" si="5"/>
        <v>YTHDC2</v>
      </c>
      <c r="BP53" s="139" t="s">
        <v>52</v>
      </c>
      <c r="BQ53" s="74" t="str">
        <f ca="1">IF(ISNUMBER(Y53-'Choose Housekeeping Genes'!AA$15),Y53-'Choose Housekeeping Genes'!AA$15,"")</f>
        <v/>
      </c>
      <c r="BR53" s="74" t="str">
        <f ca="1">IF(ISNUMBER(Z53-'Choose Housekeeping Genes'!AB$15),Z53-'Choose Housekeeping Genes'!AB$15,"")</f>
        <v/>
      </c>
      <c r="BS53" s="74" t="str">
        <f ca="1">IF(ISNUMBER(AA53-'Choose Housekeeping Genes'!AC$15),AA53-'Choose Housekeeping Genes'!AC$15,"")</f>
        <v/>
      </c>
      <c r="BT53" s="74" t="str">
        <f ca="1">IF(ISNUMBER(AB53-'Choose Housekeeping Genes'!AD$15),AB53-'Choose Housekeeping Genes'!AD$15,"")</f>
        <v/>
      </c>
      <c r="BU53" s="74" t="str">
        <f ca="1">IF(ISNUMBER(AC53-'Choose Housekeeping Genes'!AE$15),AC53-'Choose Housekeeping Genes'!AE$15,"")</f>
        <v/>
      </c>
      <c r="BV53" s="74" t="str">
        <f ca="1">IF(ISNUMBER(AD53-'Choose Housekeeping Genes'!AF$15),AD53-'Choose Housekeeping Genes'!AF$15,"")</f>
        <v/>
      </c>
      <c r="BW53" s="74" t="str">
        <f ca="1">IF(ISNUMBER(AE53-'Choose Housekeeping Genes'!AG$15),AE53-'Choose Housekeeping Genes'!AG$15,"")</f>
        <v/>
      </c>
      <c r="BX53" s="74" t="str">
        <f ca="1">IF(ISNUMBER(AF53-'Choose Housekeeping Genes'!AH$15),AF53-'Choose Housekeeping Genes'!AH$15,"")</f>
        <v/>
      </c>
      <c r="BY53" s="74" t="str">
        <f ca="1">IF(ISNUMBER(AG53-'Choose Housekeeping Genes'!AI$15),AG53-'Choose Housekeeping Genes'!AI$15,"")</f>
        <v/>
      </c>
      <c r="BZ53" s="74" t="str">
        <f ca="1">IF(ISNUMBER(AH53-'Choose Housekeeping Genes'!AJ$15),AH53-'Choose Housekeeping Genes'!AJ$15,"")</f>
        <v/>
      </c>
      <c r="CA53" s="74" t="str">
        <f ca="1">IF(ISNUMBER(AI53-'Choose Housekeeping Genes'!AK$15),AI53-'Choose Housekeeping Genes'!AK$15,"")</f>
        <v/>
      </c>
      <c r="CB53" s="74" t="str">
        <f ca="1">IF(ISNUMBER(AJ53-'Choose Housekeeping Genes'!AL$15),AJ53-'Choose Housekeeping Genes'!AL$15,"")</f>
        <v/>
      </c>
      <c r="CC53" s="74" t="str">
        <f ca="1">IF(ISNUMBER(AK53-'Choose Housekeeping Genes'!AM$15),AK53-'Choose Housekeeping Genes'!AM$15,"")</f>
        <v/>
      </c>
      <c r="CD53" s="74" t="str">
        <f ca="1">IF(ISNUMBER(AL53-'Choose Housekeeping Genes'!AN$15),AL53-'Choose Housekeeping Genes'!AN$15,"")</f>
        <v/>
      </c>
      <c r="CE53" s="74" t="str">
        <f ca="1">IF(ISNUMBER(AM53-'Choose Housekeeping Genes'!AO$15),AM53-'Choose Housekeeping Genes'!AO$15,"")</f>
        <v/>
      </c>
      <c r="CF53" s="74" t="str">
        <f ca="1">IF(ISNUMBER(AN53-'Choose Housekeeping Genes'!AP$15),AN53-'Choose Housekeeping Genes'!AP$15,"")</f>
        <v/>
      </c>
      <c r="CG53" s="74" t="str">
        <f ca="1">IF(ISNUMBER(AO53-'Choose Housekeeping Genes'!AQ$15),AO53-'Choose Housekeeping Genes'!AQ$15,"")</f>
        <v/>
      </c>
      <c r="CH53" s="74" t="str">
        <f ca="1">IF(ISNUMBER(AP53-'Choose Housekeeping Genes'!AR$15),AP53-'Choose Housekeeping Genes'!AR$15,"")</f>
        <v/>
      </c>
      <c r="CI53" s="74" t="str">
        <f ca="1">IF(ISNUMBER(AQ53-'Choose Housekeeping Genes'!AS$15),AQ53-'Choose Housekeeping Genes'!AS$15,"")</f>
        <v/>
      </c>
      <c r="CJ53" s="74" t="str">
        <f ca="1">IF(ISNUMBER(AR53-'Choose Housekeeping Genes'!AT$15),AR53-'Choose Housekeeping Genes'!AT$15,"")</f>
        <v/>
      </c>
      <c r="CK53" s="22" t="e">
        <f t="shared" ca="1" si="6"/>
        <v>#DIV/0!</v>
      </c>
      <c r="CL53" s="111" t="e">
        <f t="shared" ca="1" si="7"/>
        <v>#DIV/0!</v>
      </c>
    </row>
    <row r="54" spans="1:90" ht="12.75" customHeight="1" x14ac:dyDescent="0.2">
      <c r="A54" s="27" t="str">
        <f>'Test Sample Data'!A54</f>
        <v>YTHDF1</v>
      </c>
      <c r="B54" s="28" t="s">
        <v>53</v>
      </c>
      <c r="C54" s="74" t="str">
        <f>IF(SUM('Test Sample Data'!C$3:C$98)&gt;10,IF(AND(ISNUMBER('Test Sample Data'!C54),'Test Sample Data'!C54&lt;35,'Test Sample Data'!C54&gt;0),'Test Sample Data'!C54-'Choose Housekeeping Genes'!D$25,35-'Choose Housekeeping Genes'!D$25),"")</f>
        <v/>
      </c>
      <c r="D54" s="74" t="str">
        <f>IF(SUM('Test Sample Data'!D$3:D$98)&gt;10,IF(AND(ISNUMBER('Test Sample Data'!D54),'Test Sample Data'!D54&lt;35,'Test Sample Data'!D54&gt;0),'Test Sample Data'!D54-'Choose Housekeeping Genes'!E$25,35-'Choose Housekeeping Genes'!E$25),"")</f>
        <v/>
      </c>
      <c r="E54" s="74" t="str">
        <f>IF(SUM('Test Sample Data'!E$3:E$98)&gt;10,IF(AND(ISNUMBER('Test Sample Data'!E54),'Test Sample Data'!E54&lt;35,'Test Sample Data'!E54&gt;0),'Test Sample Data'!E54-'Choose Housekeeping Genes'!F$25,35-'Choose Housekeeping Genes'!F$25),"")</f>
        <v/>
      </c>
      <c r="F54" s="74" t="str">
        <f>IF(SUM('Test Sample Data'!F$3:F$98)&gt;10,IF(AND(ISNUMBER('Test Sample Data'!F54),'Test Sample Data'!F54&lt;35,'Test Sample Data'!F54&gt;0),'Test Sample Data'!F54-'Choose Housekeeping Genes'!G$25,35-'Choose Housekeeping Genes'!G$25),"")</f>
        <v/>
      </c>
      <c r="G54" s="74" t="str">
        <f>IF(SUM('Test Sample Data'!G$3:G$98)&gt;10,IF(AND(ISNUMBER('Test Sample Data'!G54),'Test Sample Data'!G54&lt;35,'Test Sample Data'!G54&gt;0),'Test Sample Data'!G54-'Choose Housekeeping Genes'!H$25,35-'Choose Housekeeping Genes'!H$25),"")</f>
        <v/>
      </c>
      <c r="H54" s="74" t="str">
        <f>IF(SUM('Test Sample Data'!H$3:H$98)&gt;10,IF(AND(ISNUMBER('Test Sample Data'!H54),'Test Sample Data'!H54&lt;35,'Test Sample Data'!H54&gt;0),'Test Sample Data'!H54-'Choose Housekeeping Genes'!I$25,35-'Choose Housekeeping Genes'!I$25),"")</f>
        <v/>
      </c>
      <c r="I54" s="74" t="str">
        <f>IF(SUM('Test Sample Data'!I$3:I$98)&gt;10,IF(AND(ISNUMBER('Test Sample Data'!I54),'Test Sample Data'!I54&lt;35,'Test Sample Data'!I54&gt;0),'Test Sample Data'!I54-'Choose Housekeeping Genes'!J$25,35-'Choose Housekeeping Genes'!J$25),"")</f>
        <v/>
      </c>
      <c r="J54" s="74" t="str">
        <f>IF(SUM('Test Sample Data'!J$3:J$98)&gt;10,IF(AND(ISNUMBER('Test Sample Data'!J54),'Test Sample Data'!J54&lt;35,'Test Sample Data'!J54&gt;0),'Test Sample Data'!J54-'Choose Housekeeping Genes'!K$25,35-'Choose Housekeeping Genes'!K$25),"")</f>
        <v/>
      </c>
      <c r="K54" s="74" t="str">
        <f>IF(SUM('Test Sample Data'!K$3:K$98)&gt;10,IF(AND(ISNUMBER('Test Sample Data'!K54),'Test Sample Data'!K54&lt;35,'Test Sample Data'!K54&gt;0),'Test Sample Data'!K54-'Choose Housekeeping Genes'!L$25,35-'Choose Housekeeping Genes'!L$25),"")</f>
        <v/>
      </c>
      <c r="L54" s="74" t="str">
        <f>IF(SUM('Test Sample Data'!L$3:L$98)&gt;10,IF(AND(ISNUMBER('Test Sample Data'!L54),'Test Sample Data'!L54&lt;35,'Test Sample Data'!L54&gt;0),'Test Sample Data'!L54-'Choose Housekeeping Genes'!M$25,35-'Choose Housekeeping Genes'!M$25),"")</f>
        <v/>
      </c>
      <c r="M54" s="74" t="str">
        <f>IF(SUM('Test Sample Data'!M$3:M$98)&gt;10,IF(AND(ISNUMBER('Test Sample Data'!M54),'Test Sample Data'!M54&lt;35,'Test Sample Data'!M54&gt;0),'Test Sample Data'!M54-'Choose Housekeeping Genes'!N$25,35-'Choose Housekeeping Genes'!N$25),"")</f>
        <v/>
      </c>
      <c r="N54" s="74" t="str">
        <f>IF(SUM('Test Sample Data'!N$3:N$98)&gt;10,IF(AND(ISNUMBER('Test Sample Data'!N54),'Test Sample Data'!N54&lt;35,'Test Sample Data'!N54&gt;0),'Test Sample Data'!N54-'Choose Housekeeping Genes'!O$25,35-'Choose Housekeeping Genes'!O$25),"")</f>
        <v/>
      </c>
      <c r="O54" s="74" t="str">
        <f>IF(SUM('Test Sample Data'!O$3:O$98)&gt;10,IF(AND(ISNUMBER('Test Sample Data'!O54),'Test Sample Data'!O54&lt;35,'Test Sample Data'!O54&gt;0),'Test Sample Data'!O54-'Choose Housekeeping Genes'!P$25,35-'Choose Housekeeping Genes'!P$25),"")</f>
        <v/>
      </c>
      <c r="P54" s="74" t="str">
        <f>IF(SUM('Test Sample Data'!P$3:P$98)&gt;10,IF(AND(ISNUMBER('Test Sample Data'!P54),'Test Sample Data'!P54&lt;35,'Test Sample Data'!P54&gt;0),'Test Sample Data'!P54-'Choose Housekeeping Genes'!Q$25,35-'Choose Housekeeping Genes'!Q$25),"")</f>
        <v/>
      </c>
      <c r="Q54" s="74" t="str">
        <f>IF(SUM('Test Sample Data'!Q$3:Q$98)&gt;10,IF(AND(ISNUMBER('Test Sample Data'!Q54),'Test Sample Data'!Q54&lt;35,'Test Sample Data'!Q54&gt;0),'Test Sample Data'!Q54-'Choose Housekeeping Genes'!R$25,35-'Choose Housekeeping Genes'!R$25),"")</f>
        <v/>
      </c>
      <c r="R54" s="74" t="str">
        <f>IF(SUM('Test Sample Data'!R$3:R$98)&gt;10,IF(AND(ISNUMBER('Test Sample Data'!R54),'Test Sample Data'!R54&lt;35,'Test Sample Data'!R54&gt;0),'Test Sample Data'!R54-'Choose Housekeeping Genes'!S$25,35-'Choose Housekeeping Genes'!S$25),"")</f>
        <v/>
      </c>
      <c r="S54" s="74" t="str">
        <f>IF(SUM('Test Sample Data'!S$3:S$98)&gt;10,IF(AND(ISNUMBER('Test Sample Data'!S54),'Test Sample Data'!S54&lt;35,'Test Sample Data'!S54&gt;0),'Test Sample Data'!S54-'Choose Housekeeping Genes'!T$25,35-'Choose Housekeeping Genes'!T$25),"")</f>
        <v/>
      </c>
      <c r="T54" s="74" t="str">
        <f>IF(SUM('Test Sample Data'!T$3:T$98)&gt;10,IF(AND(ISNUMBER('Test Sample Data'!T54),'Test Sample Data'!T54&lt;35,'Test Sample Data'!T54&gt;0),'Test Sample Data'!T54-'Choose Housekeeping Genes'!U$25,35-'Choose Housekeeping Genes'!U$25),"")</f>
        <v/>
      </c>
      <c r="U54" s="74" t="str">
        <f>IF(SUM('Test Sample Data'!U$3:U$98)&gt;10,IF(AND(ISNUMBER('Test Sample Data'!U54),'Test Sample Data'!U54&lt;35,'Test Sample Data'!U54&gt;0),'Test Sample Data'!U54-'Choose Housekeeping Genes'!V$25,35-'Choose Housekeeping Genes'!V$25),"")</f>
        <v/>
      </c>
      <c r="V54" s="74" t="str">
        <f>IF(SUM('Test Sample Data'!V$3:V$98)&gt;10,IF(AND(ISNUMBER('Test Sample Data'!V54),'Test Sample Data'!V54&lt;35,'Test Sample Data'!V54&gt;0),'Test Sample Data'!V54-'Choose Housekeeping Genes'!W$25,35-'Choose Housekeeping Genes'!W$25),"")</f>
        <v/>
      </c>
      <c r="W54" s="138" t="str">
        <f>'Control Sample Data'!A54</f>
        <v>YTHDF1</v>
      </c>
      <c r="X54" s="139" t="s">
        <v>53</v>
      </c>
      <c r="Y54" s="74" t="str">
        <f>IF(SUM('Control Sample Data'!C$3:C$98)&gt;10,IF(AND(ISNUMBER('Control Sample Data'!C54),'Control Sample Data'!C54&lt;35,'Control Sample Data'!C54&gt;0),'Control Sample Data'!C54-'Choose Housekeeping Genes'!AA$25,35-'Choose Housekeeping Genes'!AA$25),"")</f>
        <v/>
      </c>
      <c r="Z54" s="74" t="str">
        <f>IF(SUM('Control Sample Data'!D$3:D$98)&gt;10,IF(AND(ISNUMBER('Control Sample Data'!D54),'Control Sample Data'!D54&lt;35,'Control Sample Data'!D54&gt;0),'Control Sample Data'!D54-'Choose Housekeeping Genes'!AB$25,35-'Choose Housekeeping Genes'!AB$25),"")</f>
        <v/>
      </c>
      <c r="AA54" s="74" t="str">
        <f>IF(SUM('Control Sample Data'!E$3:E$98)&gt;10,IF(AND(ISNUMBER('Control Sample Data'!E54),'Control Sample Data'!E54&lt;35,'Control Sample Data'!E54&gt;0),'Control Sample Data'!E54-'Choose Housekeeping Genes'!AC$25,35-'Choose Housekeeping Genes'!AC$25),"")</f>
        <v/>
      </c>
      <c r="AB54" s="74" t="str">
        <f>IF(SUM('Control Sample Data'!F$3:F$98)&gt;10,IF(AND(ISNUMBER('Control Sample Data'!F54),'Control Sample Data'!F54&lt;35,'Control Sample Data'!F54&gt;0),'Control Sample Data'!F54-'Choose Housekeeping Genes'!AD$25,35-'Choose Housekeeping Genes'!AD$25),"")</f>
        <v/>
      </c>
      <c r="AC54" s="74" t="str">
        <f>IF(SUM('Control Sample Data'!G$3:G$98)&gt;10,IF(AND(ISNUMBER('Control Sample Data'!G54),'Control Sample Data'!G54&lt;35,'Control Sample Data'!G54&gt;0),'Control Sample Data'!G54-'Choose Housekeeping Genes'!AE$25,35-'Choose Housekeeping Genes'!AE$25),"")</f>
        <v/>
      </c>
      <c r="AD54" s="74" t="str">
        <f>IF(SUM('Control Sample Data'!H$3:H$98)&gt;10,IF(AND(ISNUMBER('Control Sample Data'!H54),'Control Sample Data'!H54&lt;35,'Control Sample Data'!H54&gt;0),'Control Sample Data'!H54-'Choose Housekeeping Genes'!AF$25,35-'Choose Housekeeping Genes'!AF$25),"")</f>
        <v/>
      </c>
      <c r="AE54" s="74" t="str">
        <f>IF(SUM('Control Sample Data'!I$3:I$98)&gt;10,IF(AND(ISNUMBER('Control Sample Data'!I54),'Control Sample Data'!I54&lt;35,'Control Sample Data'!I54&gt;0),'Control Sample Data'!I54-'Choose Housekeeping Genes'!AG$25,35-'Choose Housekeeping Genes'!AG$25),"")</f>
        <v/>
      </c>
      <c r="AF54" s="74" t="str">
        <f>IF(SUM('Control Sample Data'!J$3:J$98)&gt;10,IF(AND(ISNUMBER('Control Sample Data'!J54),'Control Sample Data'!J54&lt;35,'Control Sample Data'!J54&gt;0),'Control Sample Data'!J54-'Choose Housekeeping Genes'!AH$25,35-'Choose Housekeeping Genes'!AH$25),"")</f>
        <v/>
      </c>
      <c r="AG54" s="74" t="str">
        <f>IF(SUM('Control Sample Data'!K$3:K$98)&gt;10,IF(AND(ISNUMBER('Control Sample Data'!K54),'Control Sample Data'!K54&lt;35,'Control Sample Data'!K54&gt;0),'Control Sample Data'!K54-'Choose Housekeeping Genes'!AI$25,35-'Choose Housekeeping Genes'!AI$25),"")</f>
        <v/>
      </c>
      <c r="AH54" s="74" t="str">
        <f>IF(SUM('Control Sample Data'!L$3:L$98)&gt;10,IF(AND(ISNUMBER('Control Sample Data'!L54),'Control Sample Data'!L54&lt;35,'Control Sample Data'!L54&gt;0),'Control Sample Data'!L54-'Choose Housekeeping Genes'!AJ$25,35-'Choose Housekeeping Genes'!AJ$25),"")</f>
        <v/>
      </c>
      <c r="AI54" s="74" t="str">
        <f>IF(SUM('Control Sample Data'!M$3:M$98)&gt;10,IF(AND(ISNUMBER('Control Sample Data'!M54),'Control Sample Data'!M54&lt;35,'Control Sample Data'!M54&gt;0),'Control Sample Data'!M54-'Choose Housekeeping Genes'!AK$25,35-'Choose Housekeeping Genes'!AK$25),"")</f>
        <v/>
      </c>
      <c r="AJ54" s="74" t="str">
        <f>IF(SUM('Control Sample Data'!N$3:N$98)&gt;10,IF(AND(ISNUMBER('Control Sample Data'!N54),'Control Sample Data'!N54&lt;35,'Control Sample Data'!N54&gt;0),'Control Sample Data'!N54-'Choose Housekeeping Genes'!AL$25,35-'Choose Housekeeping Genes'!AL$25),"")</f>
        <v/>
      </c>
      <c r="AK54" s="74" t="str">
        <f>IF(SUM('Control Sample Data'!O$3:O$98)&gt;10,IF(AND(ISNUMBER('Control Sample Data'!O54),'Control Sample Data'!O54&lt;35,'Control Sample Data'!O54&gt;0),'Control Sample Data'!O54-'Choose Housekeeping Genes'!AM$25,35-'Choose Housekeeping Genes'!AM$25),"")</f>
        <v/>
      </c>
      <c r="AL54" s="74" t="str">
        <f>IF(SUM('Control Sample Data'!P$3:P$98)&gt;10,IF(AND(ISNUMBER('Control Sample Data'!P54),'Control Sample Data'!P54&lt;35,'Control Sample Data'!P54&gt;0),'Control Sample Data'!P54-'Choose Housekeeping Genes'!AN$25,35-'Choose Housekeeping Genes'!AN$25),"")</f>
        <v/>
      </c>
      <c r="AM54" s="74" t="str">
        <f>IF(SUM('Control Sample Data'!Q$3:Q$98)&gt;10,IF(AND(ISNUMBER('Control Sample Data'!Q54),'Control Sample Data'!Q54&lt;35,'Control Sample Data'!Q54&gt;0),'Control Sample Data'!Q54-'Choose Housekeeping Genes'!AO$25,35-'Choose Housekeeping Genes'!AO$25),"")</f>
        <v/>
      </c>
      <c r="AN54" s="74" t="str">
        <f>IF(SUM('Control Sample Data'!R$3:R$98)&gt;10,IF(AND(ISNUMBER('Control Sample Data'!R54),'Control Sample Data'!R54&lt;35,'Control Sample Data'!R54&gt;0),'Control Sample Data'!R54-'Choose Housekeeping Genes'!AP$25,35-'Choose Housekeeping Genes'!AP$25),"")</f>
        <v/>
      </c>
      <c r="AO54" s="74" t="str">
        <f>IF(SUM('Control Sample Data'!S$3:S$98)&gt;10,IF(AND(ISNUMBER('Control Sample Data'!S54),'Control Sample Data'!S54&lt;35,'Control Sample Data'!S54&gt;0),'Control Sample Data'!S54-'Choose Housekeeping Genes'!AQ$25,35-'Choose Housekeeping Genes'!AQ$25),"")</f>
        <v/>
      </c>
      <c r="AP54" s="74" t="str">
        <f>IF(SUM('Control Sample Data'!T$3:T$98)&gt;10,IF(AND(ISNUMBER('Control Sample Data'!T54),'Control Sample Data'!T54&lt;35,'Control Sample Data'!T54&gt;0),'Control Sample Data'!T54-'Choose Housekeeping Genes'!AR$25,35-'Choose Housekeeping Genes'!AR$25),"")</f>
        <v/>
      </c>
      <c r="AQ54" s="74" t="str">
        <f>IF(SUM('Control Sample Data'!U$3:U$98)&gt;10,IF(AND(ISNUMBER('Control Sample Data'!U54),'Control Sample Data'!U54&lt;35,'Control Sample Data'!U54&gt;0),'Control Sample Data'!U54-'Choose Housekeeping Genes'!AS$25,35-'Choose Housekeeping Genes'!AS$25),"")</f>
        <v/>
      </c>
      <c r="AR54" s="74" t="str">
        <f>IF(SUM('Control Sample Data'!V$3:V$98)&gt;10,IF(AND(ISNUMBER('Control Sample Data'!V54),'Control Sample Data'!V54&lt;35,'Control Sample Data'!V54&gt;0),'Control Sample Data'!V54-'Choose Housekeeping Genes'!AT$25,35-'Choose Housekeeping Genes'!AT$25),"")</f>
        <v/>
      </c>
      <c r="AS54" s="29" t="str">
        <f>'Control Sample Data'!A54</f>
        <v>YTHDF1</v>
      </c>
      <c r="AT54" s="28" t="s">
        <v>53</v>
      </c>
      <c r="AU54" s="74" t="str">
        <f ca="1">IF(ISNUMBER(C54-'Choose Housekeeping Genes'!D$15),C54-'Choose Housekeeping Genes'!D$15,"")</f>
        <v/>
      </c>
      <c r="AV54" s="74" t="str">
        <f ca="1">IF(ISNUMBER(D54-'Choose Housekeeping Genes'!E$15),D54-'Choose Housekeeping Genes'!E$15,"")</f>
        <v/>
      </c>
      <c r="AW54" s="74" t="str">
        <f ca="1">IF(ISNUMBER(E54-'Choose Housekeeping Genes'!F$15),E54-'Choose Housekeeping Genes'!F$15,"")</f>
        <v/>
      </c>
      <c r="AX54" s="74" t="str">
        <f ca="1">IF(ISNUMBER(F54-'Choose Housekeeping Genes'!G$15),F54-'Choose Housekeeping Genes'!G$15,"")</f>
        <v/>
      </c>
      <c r="AY54" s="74" t="str">
        <f ca="1">IF(ISNUMBER(G54-'Choose Housekeeping Genes'!H$15),G54-'Choose Housekeeping Genes'!H$15,"")</f>
        <v/>
      </c>
      <c r="AZ54" s="74" t="str">
        <f ca="1">IF(ISNUMBER(H54-'Choose Housekeeping Genes'!I$15),H54-'Choose Housekeeping Genes'!I$15,"")</f>
        <v/>
      </c>
      <c r="BA54" s="74" t="str">
        <f ca="1">IF(ISNUMBER(I54-'Choose Housekeeping Genes'!J$15),I54-'Choose Housekeeping Genes'!J$15,"")</f>
        <v/>
      </c>
      <c r="BB54" s="74" t="str">
        <f ca="1">IF(ISNUMBER(J54-'Choose Housekeeping Genes'!K$15),J54-'Choose Housekeeping Genes'!K$15,"")</f>
        <v/>
      </c>
      <c r="BC54" s="74" t="str">
        <f ca="1">IF(ISNUMBER(K54-'Choose Housekeeping Genes'!L$15),K54-'Choose Housekeeping Genes'!L$15,"")</f>
        <v/>
      </c>
      <c r="BD54" s="74" t="str">
        <f ca="1">IF(ISNUMBER(L54-'Choose Housekeeping Genes'!M$15),L54-'Choose Housekeeping Genes'!M$15,"")</f>
        <v/>
      </c>
      <c r="BE54" s="74" t="str">
        <f ca="1">IF(ISNUMBER(M54-'Choose Housekeeping Genes'!N$15),M54-'Choose Housekeeping Genes'!N$15,"")</f>
        <v/>
      </c>
      <c r="BF54" s="74" t="str">
        <f ca="1">IF(ISNUMBER(N54-'Choose Housekeeping Genes'!O$15),N54-'Choose Housekeeping Genes'!O$15,"")</f>
        <v/>
      </c>
      <c r="BG54" s="74" t="str">
        <f ca="1">IF(ISNUMBER(O54-'Choose Housekeeping Genes'!P$15),O54-'Choose Housekeeping Genes'!P$15,"")</f>
        <v/>
      </c>
      <c r="BH54" s="74" t="str">
        <f ca="1">IF(ISNUMBER(P54-'Choose Housekeeping Genes'!Q$15),P54-'Choose Housekeeping Genes'!Q$15,"")</f>
        <v/>
      </c>
      <c r="BI54" s="74" t="str">
        <f ca="1">IF(ISNUMBER(Q54-'Choose Housekeeping Genes'!R$15),Q54-'Choose Housekeeping Genes'!R$15,"")</f>
        <v/>
      </c>
      <c r="BJ54" s="74" t="str">
        <f ca="1">IF(ISNUMBER(R54-'Choose Housekeeping Genes'!S$15),R54-'Choose Housekeeping Genes'!S$15,"")</f>
        <v/>
      </c>
      <c r="BK54" s="74" t="str">
        <f ca="1">IF(ISNUMBER(S54-'Choose Housekeeping Genes'!T$15),S54-'Choose Housekeeping Genes'!T$15,"")</f>
        <v/>
      </c>
      <c r="BL54" s="74" t="str">
        <f ca="1">IF(ISNUMBER(T54-'Choose Housekeeping Genes'!U$15),T54-'Choose Housekeeping Genes'!U$15,"")</f>
        <v/>
      </c>
      <c r="BM54" s="74" t="str">
        <f ca="1">IF(ISNUMBER(U54-'Choose Housekeeping Genes'!V$15),U54-'Choose Housekeeping Genes'!V$15,"")</f>
        <v/>
      </c>
      <c r="BN54" s="74" t="str">
        <f ca="1">IF(ISNUMBER(V54-'Choose Housekeeping Genes'!W$15),V54-'Choose Housekeeping Genes'!W$15,"")</f>
        <v/>
      </c>
      <c r="BO54" s="141" t="str">
        <f t="shared" si="5"/>
        <v>YTHDF1</v>
      </c>
      <c r="BP54" s="139" t="s">
        <v>53</v>
      </c>
      <c r="BQ54" s="74" t="str">
        <f ca="1">IF(ISNUMBER(Y54-'Choose Housekeeping Genes'!AA$15),Y54-'Choose Housekeeping Genes'!AA$15,"")</f>
        <v/>
      </c>
      <c r="BR54" s="74" t="str">
        <f ca="1">IF(ISNUMBER(Z54-'Choose Housekeeping Genes'!AB$15),Z54-'Choose Housekeeping Genes'!AB$15,"")</f>
        <v/>
      </c>
      <c r="BS54" s="74" t="str">
        <f ca="1">IF(ISNUMBER(AA54-'Choose Housekeeping Genes'!AC$15),AA54-'Choose Housekeeping Genes'!AC$15,"")</f>
        <v/>
      </c>
      <c r="BT54" s="74" t="str">
        <f ca="1">IF(ISNUMBER(AB54-'Choose Housekeeping Genes'!AD$15),AB54-'Choose Housekeeping Genes'!AD$15,"")</f>
        <v/>
      </c>
      <c r="BU54" s="74" t="str">
        <f ca="1">IF(ISNUMBER(AC54-'Choose Housekeeping Genes'!AE$15),AC54-'Choose Housekeeping Genes'!AE$15,"")</f>
        <v/>
      </c>
      <c r="BV54" s="74" t="str">
        <f ca="1">IF(ISNUMBER(AD54-'Choose Housekeeping Genes'!AF$15),AD54-'Choose Housekeeping Genes'!AF$15,"")</f>
        <v/>
      </c>
      <c r="BW54" s="74" t="str">
        <f ca="1">IF(ISNUMBER(AE54-'Choose Housekeeping Genes'!AG$15),AE54-'Choose Housekeeping Genes'!AG$15,"")</f>
        <v/>
      </c>
      <c r="BX54" s="74" t="str">
        <f ca="1">IF(ISNUMBER(AF54-'Choose Housekeeping Genes'!AH$15),AF54-'Choose Housekeeping Genes'!AH$15,"")</f>
        <v/>
      </c>
      <c r="BY54" s="74" t="str">
        <f ca="1">IF(ISNUMBER(AG54-'Choose Housekeeping Genes'!AI$15),AG54-'Choose Housekeeping Genes'!AI$15,"")</f>
        <v/>
      </c>
      <c r="BZ54" s="74" t="str">
        <f ca="1">IF(ISNUMBER(AH54-'Choose Housekeeping Genes'!AJ$15),AH54-'Choose Housekeeping Genes'!AJ$15,"")</f>
        <v/>
      </c>
      <c r="CA54" s="74" t="str">
        <f ca="1">IF(ISNUMBER(AI54-'Choose Housekeeping Genes'!AK$15),AI54-'Choose Housekeeping Genes'!AK$15,"")</f>
        <v/>
      </c>
      <c r="CB54" s="74" t="str">
        <f ca="1">IF(ISNUMBER(AJ54-'Choose Housekeeping Genes'!AL$15),AJ54-'Choose Housekeeping Genes'!AL$15,"")</f>
        <v/>
      </c>
      <c r="CC54" s="74" t="str">
        <f ca="1">IF(ISNUMBER(AK54-'Choose Housekeeping Genes'!AM$15),AK54-'Choose Housekeeping Genes'!AM$15,"")</f>
        <v/>
      </c>
      <c r="CD54" s="74" t="str">
        <f ca="1">IF(ISNUMBER(AL54-'Choose Housekeeping Genes'!AN$15),AL54-'Choose Housekeeping Genes'!AN$15,"")</f>
        <v/>
      </c>
      <c r="CE54" s="74" t="str">
        <f ca="1">IF(ISNUMBER(AM54-'Choose Housekeeping Genes'!AO$15),AM54-'Choose Housekeeping Genes'!AO$15,"")</f>
        <v/>
      </c>
      <c r="CF54" s="74" t="str">
        <f ca="1">IF(ISNUMBER(AN54-'Choose Housekeeping Genes'!AP$15),AN54-'Choose Housekeeping Genes'!AP$15,"")</f>
        <v/>
      </c>
      <c r="CG54" s="74" t="str">
        <f ca="1">IF(ISNUMBER(AO54-'Choose Housekeeping Genes'!AQ$15),AO54-'Choose Housekeeping Genes'!AQ$15,"")</f>
        <v/>
      </c>
      <c r="CH54" s="74" t="str">
        <f ca="1">IF(ISNUMBER(AP54-'Choose Housekeeping Genes'!AR$15),AP54-'Choose Housekeeping Genes'!AR$15,"")</f>
        <v/>
      </c>
      <c r="CI54" s="74" t="str">
        <f ca="1">IF(ISNUMBER(AQ54-'Choose Housekeeping Genes'!AS$15),AQ54-'Choose Housekeeping Genes'!AS$15,"")</f>
        <v/>
      </c>
      <c r="CJ54" s="74" t="str">
        <f ca="1">IF(ISNUMBER(AR54-'Choose Housekeeping Genes'!AT$15),AR54-'Choose Housekeeping Genes'!AT$15,"")</f>
        <v/>
      </c>
      <c r="CK54" s="22" t="e">
        <f t="shared" ca="1" si="6"/>
        <v>#DIV/0!</v>
      </c>
      <c r="CL54" s="111" t="e">
        <f t="shared" ca="1" si="7"/>
        <v>#DIV/0!</v>
      </c>
    </row>
    <row r="55" spans="1:90" ht="12.75" customHeight="1" x14ac:dyDescent="0.2">
      <c r="A55" s="27" t="str">
        <f>'Test Sample Data'!A55</f>
        <v>YTHDF2</v>
      </c>
      <c r="B55" s="28" t="s">
        <v>54</v>
      </c>
      <c r="C55" s="74" t="str">
        <f>IF(SUM('Test Sample Data'!C$3:C$98)&gt;10,IF(AND(ISNUMBER('Test Sample Data'!C55),'Test Sample Data'!C55&lt;35,'Test Sample Data'!C55&gt;0),'Test Sample Data'!C55-'Choose Housekeeping Genes'!D$25,35-'Choose Housekeeping Genes'!D$25),"")</f>
        <v/>
      </c>
      <c r="D55" s="74" t="str">
        <f>IF(SUM('Test Sample Data'!D$3:D$98)&gt;10,IF(AND(ISNUMBER('Test Sample Data'!D55),'Test Sample Data'!D55&lt;35,'Test Sample Data'!D55&gt;0),'Test Sample Data'!D55-'Choose Housekeeping Genes'!E$25,35-'Choose Housekeeping Genes'!E$25),"")</f>
        <v/>
      </c>
      <c r="E55" s="74" t="str">
        <f>IF(SUM('Test Sample Data'!E$3:E$98)&gt;10,IF(AND(ISNUMBER('Test Sample Data'!E55),'Test Sample Data'!E55&lt;35,'Test Sample Data'!E55&gt;0),'Test Sample Data'!E55-'Choose Housekeeping Genes'!F$25,35-'Choose Housekeeping Genes'!F$25),"")</f>
        <v/>
      </c>
      <c r="F55" s="74" t="str">
        <f>IF(SUM('Test Sample Data'!F$3:F$98)&gt;10,IF(AND(ISNUMBER('Test Sample Data'!F55),'Test Sample Data'!F55&lt;35,'Test Sample Data'!F55&gt;0),'Test Sample Data'!F55-'Choose Housekeeping Genes'!G$25,35-'Choose Housekeeping Genes'!G$25),"")</f>
        <v/>
      </c>
      <c r="G55" s="74" t="str">
        <f>IF(SUM('Test Sample Data'!G$3:G$98)&gt;10,IF(AND(ISNUMBER('Test Sample Data'!G55),'Test Sample Data'!G55&lt;35,'Test Sample Data'!G55&gt;0),'Test Sample Data'!G55-'Choose Housekeeping Genes'!H$25,35-'Choose Housekeeping Genes'!H$25),"")</f>
        <v/>
      </c>
      <c r="H55" s="74" t="str">
        <f>IF(SUM('Test Sample Data'!H$3:H$98)&gt;10,IF(AND(ISNUMBER('Test Sample Data'!H55),'Test Sample Data'!H55&lt;35,'Test Sample Data'!H55&gt;0),'Test Sample Data'!H55-'Choose Housekeeping Genes'!I$25,35-'Choose Housekeeping Genes'!I$25),"")</f>
        <v/>
      </c>
      <c r="I55" s="74" t="str">
        <f>IF(SUM('Test Sample Data'!I$3:I$98)&gt;10,IF(AND(ISNUMBER('Test Sample Data'!I55),'Test Sample Data'!I55&lt;35,'Test Sample Data'!I55&gt;0),'Test Sample Data'!I55-'Choose Housekeeping Genes'!J$25,35-'Choose Housekeeping Genes'!J$25),"")</f>
        <v/>
      </c>
      <c r="J55" s="74" t="str">
        <f>IF(SUM('Test Sample Data'!J$3:J$98)&gt;10,IF(AND(ISNUMBER('Test Sample Data'!J55),'Test Sample Data'!J55&lt;35,'Test Sample Data'!J55&gt;0),'Test Sample Data'!J55-'Choose Housekeeping Genes'!K$25,35-'Choose Housekeeping Genes'!K$25),"")</f>
        <v/>
      </c>
      <c r="K55" s="74" t="str">
        <f>IF(SUM('Test Sample Data'!K$3:K$98)&gt;10,IF(AND(ISNUMBER('Test Sample Data'!K55),'Test Sample Data'!K55&lt;35,'Test Sample Data'!K55&gt;0),'Test Sample Data'!K55-'Choose Housekeeping Genes'!L$25,35-'Choose Housekeeping Genes'!L$25),"")</f>
        <v/>
      </c>
      <c r="L55" s="74" t="str">
        <f>IF(SUM('Test Sample Data'!L$3:L$98)&gt;10,IF(AND(ISNUMBER('Test Sample Data'!L55),'Test Sample Data'!L55&lt;35,'Test Sample Data'!L55&gt;0),'Test Sample Data'!L55-'Choose Housekeeping Genes'!M$25,35-'Choose Housekeeping Genes'!M$25),"")</f>
        <v/>
      </c>
      <c r="M55" s="74" t="str">
        <f>IF(SUM('Test Sample Data'!M$3:M$98)&gt;10,IF(AND(ISNUMBER('Test Sample Data'!M55),'Test Sample Data'!M55&lt;35,'Test Sample Data'!M55&gt;0),'Test Sample Data'!M55-'Choose Housekeeping Genes'!N$25,35-'Choose Housekeeping Genes'!N$25),"")</f>
        <v/>
      </c>
      <c r="N55" s="74" t="str">
        <f>IF(SUM('Test Sample Data'!N$3:N$98)&gt;10,IF(AND(ISNUMBER('Test Sample Data'!N55),'Test Sample Data'!N55&lt;35,'Test Sample Data'!N55&gt;0),'Test Sample Data'!N55-'Choose Housekeeping Genes'!O$25,35-'Choose Housekeeping Genes'!O$25),"")</f>
        <v/>
      </c>
      <c r="O55" s="74" t="str">
        <f>IF(SUM('Test Sample Data'!O$3:O$98)&gt;10,IF(AND(ISNUMBER('Test Sample Data'!O55),'Test Sample Data'!O55&lt;35,'Test Sample Data'!O55&gt;0),'Test Sample Data'!O55-'Choose Housekeeping Genes'!P$25,35-'Choose Housekeeping Genes'!P$25),"")</f>
        <v/>
      </c>
      <c r="P55" s="74" t="str">
        <f>IF(SUM('Test Sample Data'!P$3:P$98)&gt;10,IF(AND(ISNUMBER('Test Sample Data'!P55),'Test Sample Data'!P55&lt;35,'Test Sample Data'!P55&gt;0),'Test Sample Data'!P55-'Choose Housekeeping Genes'!Q$25,35-'Choose Housekeeping Genes'!Q$25),"")</f>
        <v/>
      </c>
      <c r="Q55" s="74" t="str">
        <f>IF(SUM('Test Sample Data'!Q$3:Q$98)&gt;10,IF(AND(ISNUMBER('Test Sample Data'!Q55),'Test Sample Data'!Q55&lt;35,'Test Sample Data'!Q55&gt;0),'Test Sample Data'!Q55-'Choose Housekeeping Genes'!R$25,35-'Choose Housekeeping Genes'!R$25),"")</f>
        <v/>
      </c>
      <c r="R55" s="74" t="str">
        <f>IF(SUM('Test Sample Data'!R$3:R$98)&gt;10,IF(AND(ISNUMBER('Test Sample Data'!R55),'Test Sample Data'!R55&lt;35,'Test Sample Data'!R55&gt;0),'Test Sample Data'!R55-'Choose Housekeeping Genes'!S$25,35-'Choose Housekeeping Genes'!S$25),"")</f>
        <v/>
      </c>
      <c r="S55" s="74" t="str">
        <f>IF(SUM('Test Sample Data'!S$3:S$98)&gt;10,IF(AND(ISNUMBER('Test Sample Data'!S55),'Test Sample Data'!S55&lt;35,'Test Sample Data'!S55&gt;0),'Test Sample Data'!S55-'Choose Housekeeping Genes'!T$25,35-'Choose Housekeeping Genes'!T$25),"")</f>
        <v/>
      </c>
      <c r="T55" s="74" t="str">
        <f>IF(SUM('Test Sample Data'!T$3:T$98)&gt;10,IF(AND(ISNUMBER('Test Sample Data'!T55),'Test Sample Data'!T55&lt;35,'Test Sample Data'!T55&gt;0),'Test Sample Data'!T55-'Choose Housekeeping Genes'!U$25,35-'Choose Housekeeping Genes'!U$25),"")</f>
        <v/>
      </c>
      <c r="U55" s="74" t="str">
        <f>IF(SUM('Test Sample Data'!U$3:U$98)&gt;10,IF(AND(ISNUMBER('Test Sample Data'!U55),'Test Sample Data'!U55&lt;35,'Test Sample Data'!U55&gt;0),'Test Sample Data'!U55-'Choose Housekeeping Genes'!V$25,35-'Choose Housekeeping Genes'!V$25),"")</f>
        <v/>
      </c>
      <c r="V55" s="74" t="str">
        <f>IF(SUM('Test Sample Data'!V$3:V$98)&gt;10,IF(AND(ISNUMBER('Test Sample Data'!V55),'Test Sample Data'!V55&lt;35,'Test Sample Data'!V55&gt;0),'Test Sample Data'!V55-'Choose Housekeeping Genes'!W$25,35-'Choose Housekeeping Genes'!W$25),"")</f>
        <v/>
      </c>
      <c r="W55" s="138" t="str">
        <f>'Control Sample Data'!A55</f>
        <v>YTHDF2</v>
      </c>
      <c r="X55" s="139" t="s">
        <v>54</v>
      </c>
      <c r="Y55" s="74" t="str">
        <f>IF(SUM('Control Sample Data'!C$3:C$98)&gt;10,IF(AND(ISNUMBER('Control Sample Data'!C55),'Control Sample Data'!C55&lt;35,'Control Sample Data'!C55&gt;0),'Control Sample Data'!C55-'Choose Housekeeping Genes'!AA$25,35-'Choose Housekeeping Genes'!AA$25),"")</f>
        <v/>
      </c>
      <c r="Z55" s="74" t="str">
        <f>IF(SUM('Control Sample Data'!D$3:D$98)&gt;10,IF(AND(ISNUMBER('Control Sample Data'!D55),'Control Sample Data'!D55&lt;35,'Control Sample Data'!D55&gt;0),'Control Sample Data'!D55-'Choose Housekeeping Genes'!AB$25,35-'Choose Housekeeping Genes'!AB$25),"")</f>
        <v/>
      </c>
      <c r="AA55" s="74" t="str">
        <f>IF(SUM('Control Sample Data'!E$3:E$98)&gt;10,IF(AND(ISNUMBER('Control Sample Data'!E55),'Control Sample Data'!E55&lt;35,'Control Sample Data'!E55&gt;0),'Control Sample Data'!E55-'Choose Housekeeping Genes'!AC$25,35-'Choose Housekeeping Genes'!AC$25),"")</f>
        <v/>
      </c>
      <c r="AB55" s="74" t="str">
        <f>IF(SUM('Control Sample Data'!F$3:F$98)&gt;10,IF(AND(ISNUMBER('Control Sample Data'!F55),'Control Sample Data'!F55&lt;35,'Control Sample Data'!F55&gt;0),'Control Sample Data'!F55-'Choose Housekeeping Genes'!AD$25,35-'Choose Housekeeping Genes'!AD$25),"")</f>
        <v/>
      </c>
      <c r="AC55" s="74" t="str">
        <f>IF(SUM('Control Sample Data'!G$3:G$98)&gt;10,IF(AND(ISNUMBER('Control Sample Data'!G55),'Control Sample Data'!G55&lt;35,'Control Sample Data'!G55&gt;0),'Control Sample Data'!G55-'Choose Housekeeping Genes'!AE$25,35-'Choose Housekeeping Genes'!AE$25),"")</f>
        <v/>
      </c>
      <c r="AD55" s="74" t="str">
        <f>IF(SUM('Control Sample Data'!H$3:H$98)&gt;10,IF(AND(ISNUMBER('Control Sample Data'!H55),'Control Sample Data'!H55&lt;35,'Control Sample Data'!H55&gt;0),'Control Sample Data'!H55-'Choose Housekeeping Genes'!AF$25,35-'Choose Housekeeping Genes'!AF$25),"")</f>
        <v/>
      </c>
      <c r="AE55" s="74" t="str">
        <f>IF(SUM('Control Sample Data'!I$3:I$98)&gt;10,IF(AND(ISNUMBER('Control Sample Data'!I55),'Control Sample Data'!I55&lt;35,'Control Sample Data'!I55&gt;0),'Control Sample Data'!I55-'Choose Housekeeping Genes'!AG$25,35-'Choose Housekeeping Genes'!AG$25),"")</f>
        <v/>
      </c>
      <c r="AF55" s="74" t="str">
        <f>IF(SUM('Control Sample Data'!J$3:J$98)&gt;10,IF(AND(ISNUMBER('Control Sample Data'!J55),'Control Sample Data'!J55&lt;35,'Control Sample Data'!J55&gt;0),'Control Sample Data'!J55-'Choose Housekeeping Genes'!AH$25,35-'Choose Housekeeping Genes'!AH$25),"")</f>
        <v/>
      </c>
      <c r="AG55" s="74" t="str">
        <f>IF(SUM('Control Sample Data'!K$3:K$98)&gt;10,IF(AND(ISNUMBER('Control Sample Data'!K55),'Control Sample Data'!K55&lt;35,'Control Sample Data'!K55&gt;0),'Control Sample Data'!K55-'Choose Housekeeping Genes'!AI$25,35-'Choose Housekeeping Genes'!AI$25),"")</f>
        <v/>
      </c>
      <c r="AH55" s="74" t="str">
        <f>IF(SUM('Control Sample Data'!L$3:L$98)&gt;10,IF(AND(ISNUMBER('Control Sample Data'!L55),'Control Sample Data'!L55&lt;35,'Control Sample Data'!L55&gt;0),'Control Sample Data'!L55-'Choose Housekeeping Genes'!AJ$25,35-'Choose Housekeeping Genes'!AJ$25),"")</f>
        <v/>
      </c>
      <c r="AI55" s="74" t="str">
        <f>IF(SUM('Control Sample Data'!M$3:M$98)&gt;10,IF(AND(ISNUMBER('Control Sample Data'!M55),'Control Sample Data'!M55&lt;35,'Control Sample Data'!M55&gt;0),'Control Sample Data'!M55-'Choose Housekeeping Genes'!AK$25,35-'Choose Housekeeping Genes'!AK$25),"")</f>
        <v/>
      </c>
      <c r="AJ55" s="74" t="str">
        <f>IF(SUM('Control Sample Data'!N$3:N$98)&gt;10,IF(AND(ISNUMBER('Control Sample Data'!N55),'Control Sample Data'!N55&lt;35,'Control Sample Data'!N55&gt;0),'Control Sample Data'!N55-'Choose Housekeeping Genes'!AL$25,35-'Choose Housekeeping Genes'!AL$25),"")</f>
        <v/>
      </c>
      <c r="AK55" s="74" t="str">
        <f>IF(SUM('Control Sample Data'!O$3:O$98)&gt;10,IF(AND(ISNUMBER('Control Sample Data'!O55),'Control Sample Data'!O55&lt;35,'Control Sample Data'!O55&gt;0),'Control Sample Data'!O55-'Choose Housekeeping Genes'!AM$25,35-'Choose Housekeeping Genes'!AM$25),"")</f>
        <v/>
      </c>
      <c r="AL55" s="74" t="str">
        <f>IF(SUM('Control Sample Data'!P$3:P$98)&gt;10,IF(AND(ISNUMBER('Control Sample Data'!P55),'Control Sample Data'!P55&lt;35,'Control Sample Data'!P55&gt;0),'Control Sample Data'!P55-'Choose Housekeeping Genes'!AN$25,35-'Choose Housekeeping Genes'!AN$25),"")</f>
        <v/>
      </c>
      <c r="AM55" s="74" t="str">
        <f>IF(SUM('Control Sample Data'!Q$3:Q$98)&gt;10,IF(AND(ISNUMBER('Control Sample Data'!Q55),'Control Sample Data'!Q55&lt;35,'Control Sample Data'!Q55&gt;0),'Control Sample Data'!Q55-'Choose Housekeeping Genes'!AO$25,35-'Choose Housekeeping Genes'!AO$25),"")</f>
        <v/>
      </c>
      <c r="AN55" s="74" t="str">
        <f>IF(SUM('Control Sample Data'!R$3:R$98)&gt;10,IF(AND(ISNUMBER('Control Sample Data'!R55),'Control Sample Data'!R55&lt;35,'Control Sample Data'!R55&gt;0),'Control Sample Data'!R55-'Choose Housekeeping Genes'!AP$25,35-'Choose Housekeeping Genes'!AP$25),"")</f>
        <v/>
      </c>
      <c r="AO55" s="74" t="str">
        <f>IF(SUM('Control Sample Data'!S$3:S$98)&gt;10,IF(AND(ISNUMBER('Control Sample Data'!S55),'Control Sample Data'!S55&lt;35,'Control Sample Data'!S55&gt;0),'Control Sample Data'!S55-'Choose Housekeeping Genes'!AQ$25,35-'Choose Housekeeping Genes'!AQ$25),"")</f>
        <v/>
      </c>
      <c r="AP55" s="74" t="str">
        <f>IF(SUM('Control Sample Data'!T$3:T$98)&gt;10,IF(AND(ISNUMBER('Control Sample Data'!T55),'Control Sample Data'!T55&lt;35,'Control Sample Data'!T55&gt;0),'Control Sample Data'!T55-'Choose Housekeeping Genes'!AR$25,35-'Choose Housekeeping Genes'!AR$25),"")</f>
        <v/>
      </c>
      <c r="AQ55" s="74" t="str">
        <f>IF(SUM('Control Sample Data'!U$3:U$98)&gt;10,IF(AND(ISNUMBER('Control Sample Data'!U55),'Control Sample Data'!U55&lt;35,'Control Sample Data'!U55&gt;0),'Control Sample Data'!U55-'Choose Housekeeping Genes'!AS$25,35-'Choose Housekeeping Genes'!AS$25),"")</f>
        <v/>
      </c>
      <c r="AR55" s="74" t="str">
        <f>IF(SUM('Control Sample Data'!V$3:V$98)&gt;10,IF(AND(ISNUMBER('Control Sample Data'!V55),'Control Sample Data'!V55&lt;35,'Control Sample Data'!V55&gt;0),'Control Sample Data'!V55-'Choose Housekeeping Genes'!AT$25,35-'Choose Housekeeping Genes'!AT$25),"")</f>
        <v/>
      </c>
      <c r="AS55" s="29" t="str">
        <f>'Control Sample Data'!A55</f>
        <v>YTHDF2</v>
      </c>
      <c r="AT55" s="28" t="s">
        <v>54</v>
      </c>
      <c r="AU55" s="74" t="str">
        <f ca="1">IF(ISNUMBER(C55-'Choose Housekeeping Genes'!D$15),C55-'Choose Housekeeping Genes'!D$15,"")</f>
        <v/>
      </c>
      <c r="AV55" s="74" t="str">
        <f ca="1">IF(ISNUMBER(D55-'Choose Housekeeping Genes'!E$15),D55-'Choose Housekeeping Genes'!E$15,"")</f>
        <v/>
      </c>
      <c r="AW55" s="74" t="str">
        <f ca="1">IF(ISNUMBER(E55-'Choose Housekeeping Genes'!F$15),E55-'Choose Housekeeping Genes'!F$15,"")</f>
        <v/>
      </c>
      <c r="AX55" s="74" t="str">
        <f ca="1">IF(ISNUMBER(F55-'Choose Housekeeping Genes'!G$15),F55-'Choose Housekeeping Genes'!G$15,"")</f>
        <v/>
      </c>
      <c r="AY55" s="74" t="str">
        <f ca="1">IF(ISNUMBER(G55-'Choose Housekeeping Genes'!H$15),G55-'Choose Housekeeping Genes'!H$15,"")</f>
        <v/>
      </c>
      <c r="AZ55" s="74" t="str">
        <f ca="1">IF(ISNUMBER(H55-'Choose Housekeeping Genes'!I$15),H55-'Choose Housekeeping Genes'!I$15,"")</f>
        <v/>
      </c>
      <c r="BA55" s="74" t="str">
        <f ca="1">IF(ISNUMBER(I55-'Choose Housekeeping Genes'!J$15),I55-'Choose Housekeeping Genes'!J$15,"")</f>
        <v/>
      </c>
      <c r="BB55" s="74" t="str">
        <f ca="1">IF(ISNUMBER(J55-'Choose Housekeeping Genes'!K$15),J55-'Choose Housekeeping Genes'!K$15,"")</f>
        <v/>
      </c>
      <c r="BC55" s="74" t="str">
        <f ca="1">IF(ISNUMBER(K55-'Choose Housekeeping Genes'!L$15),K55-'Choose Housekeeping Genes'!L$15,"")</f>
        <v/>
      </c>
      <c r="BD55" s="74" t="str">
        <f ca="1">IF(ISNUMBER(L55-'Choose Housekeeping Genes'!M$15),L55-'Choose Housekeeping Genes'!M$15,"")</f>
        <v/>
      </c>
      <c r="BE55" s="74" t="str">
        <f ca="1">IF(ISNUMBER(M55-'Choose Housekeeping Genes'!N$15),M55-'Choose Housekeeping Genes'!N$15,"")</f>
        <v/>
      </c>
      <c r="BF55" s="74" t="str">
        <f ca="1">IF(ISNUMBER(N55-'Choose Housekeeping Genes'!O$15),N55-'Choose Housekeeping Genes'!O$15,"")</f>
        <v/>
      </c>
      <c r="BG55" s="74" t="str">
        <f ca="1">IF(ISNUMBER(O55-'Choose Housekeeping Genes'!P$15),O55-'Choose Housekeeping Genes'!P$15,"")</f>
        <v/>
      </c>
      <c r="BH55" s="74" t="str">
        <f ca="1">IF(ISNUMBER(P55-'Choose Housekeeping Genes'!Q$15),P55-'Choose Housekeeping Genes'!Q$15,"")</f>
        <v/>
      </c>
      <c r="BI55" s="74" t="str">
        <f ca="1">IF(ISNUMBER(Q55-'Choose Housekeeping Genes'!R$15),Q55-'Choose Housekeeping Genes'!R$15,"")</f>
        <v/>
      </c>
      <c r="BJ55" s="74" t="str">
        <f ca="1">IF(ISNUMBER(R55-'Choose Housekeeping Genes'!S$15),R55-'Choose Housekeeping Genes'!S$15,"")</f>
        <v/>
      </c>
      <c r="BK55" s="74" t="str">
        <f ca="1">IF(ISNUMBER(S55-'Choose Housekeeping Genes'!T$15),S55-'Choose Housekeeping Genes'!T$15,"")</f>
        <v/>
      </c>
      <c r="BL55" s="74" t="str">
        <f ca="1">IF(ISNUMBER(T55-'Choose Housekeeping Genes'!U$15),T55-'Choose Housekeeping Genes'!U$15,"")</f>
        <v/>
      </c>
      <c r="BM55" s="74" t="str">
        <f ca="1">IF(ISNUMBER(U55-'Choose Housekeeping Genes'!V$15),U55-'Choose Housekeeping Genes'!V$15,"")</f>
        <v/>
      </c>
      <c r="BN55" s="74" t="str">
        <f ca="1">IF(ISNUMBER(V55-'Choose Housekeeping Genes'!W$15),V55-'Choose Housekeeping Genes'!W$15,"")</f>
        <v/>
      </c>
      <c r="BO55" s="141" t="str">
        <f t="shared" si="5"/>
        <v>YTHDF2</v>
      </c>
      <c r="BP55" s="139" t="s">
        <v>54</v>
      </c>
      <c r="BQ55" s="74" t="str">
        <f ca="1">IF(ISNUMBER(Y55-'Choose Housekeeping Genes'!AA$15),Y55-'Choose Housekeeping Genes'!AA$15,"")</f>
        <v/>
      </c>
      <c r="BR55" s="74" t="str">
        <f ca="1">IF(ISNUMBER(Z55-'Choose Housekeeping Genes'!AB$15),Z55-'Choose Housekeeping Genes'!AB$15,"")</f>
        <v/>
      </c>
      <c r="BS55" s="74" t="str">
        <f ca="1">IF(ISNUMBER(AA55-'Choose Housekeeping Genes'!AC$15),AA55-'Choose Housekeeping Genes'!AC$15,"")</f>
        <v/>
      </c>
      <c r="BT55" s="74" t="str">
        <f ca="1">IF(ISNUMBER(AB55-'Choose Housekeeping Genes'!AD$15),AB55-'Choose Housekeeping Genes'!AD$15,"")</f>
        <v/>
      </c>
      <c r="BU55" s="74" t="str">
        <f ca="1">IF(ISNUMBER(AC55-'Choose Housekeeping Genes'!AE$15),AC55-'Choose Housekeeping Genes'!AE$15,"")</f>
        <v/>
      </c>
      <c r="BV55" s="74" t="str">
        <f ca="1">IF(ISNUMBER(AD55-'Choose Housekeeping Genes'!AF$15),AD55-'Choose Housekeeping Genes'!AF$15,"")</f>
        <v/>
      </c>
      <c r="BW55" s="74" t="str">
        <f ca="1">IF(ISNUMBER(AE55-'Choose Housekeeping Genes'!AG$15),AE55-'Choose Housekeeping Genes'!AG$15,"")</f>
        <v/>
      </c>
      <c r="BX55" s="74" t="str">
        <f ca="1">IF(ISNUMBER(AF55-'Choose Housekeeping Genes'!AH$15),AF55-'Choose Housekeeping Genes'!AH$15,"")</f>
        <v/>
      </c>
      <c r="BY55" s="74" t="str">
        <f ca="1">IF(ISNUMBER(AG55-'Choose Housekeeping Genes'!AI$15),AG55-'Choose Housekeeping Genes'!AI$15,"")</f>
        <v/>
      </c>
      <c r="BZ55" s="74" t="str">
        <f ca="1">IF(ISNUMBER(AH55-'Choose Housekeeping Genes'!AJ$15),AH55-'Choose Housekeeping Genes'!AJ$15,"")</f>
        <v/>
      </c>
      <c r="CA55" s="74" t="str">
        <f ca="1">IF(ISNUMBER(AI55-'Choose Housekeeping Genes'!AK$15),AI55-'Choose Housekeeping Genes'!AK$15,"")</f>
        <v/>
      </c>
      <c r="CB55" s="74" t="str">
        <f ca="1">IF(ISNUMBER(AJ55-'Choose Housekeeping Genes'!AL$15),AJ55-'Choose Housekeeping Genes'!AL$15,"")</f>
        <v/>
      </c>
      <c r="CC55" s="74" t="str">
        <f ca="1">IF(ISNUMBER(AK55-'Choose Housekeeping Genes'!AM$15),AK55-'Choose Housekeeping Genes'!AM$15,"")</f>
        <v/>
      </c>
      <c r="CD55" s="74" t="str">
        <f ca="1">IF(ISNUMBER(AL55-'Choose Housekeeping Genes'!AN$15),AL55-'Choose Housekeeping Genes'!AN$15,"")</f>
        <v/>
      </c>
      <c r="CE55" s="74" t="str">
        <f ca="1">IF(ISNUMBER(AM55-'Choose Housekeeping Genes'!AO$15),AM55-'Choose Housekeeping Genes'!AO$15,"")</f>
        <v/>
      </c>
      <c r="CF55" s="74" t="str">
        <f ca="1">IF(ISNUMBER(AN55-'Choose Housekeeping Genes'!AP$15),AN55-'Choose Housekeeping Genes'!AP$15,"")</f>
        <v/>
      </c>
      <c r="CG55" s="74" t="str">
        <f ca="1">IF(ISNUMBER(AO55-'Choose Housekeeping Genes'!AQ$15),AO55-'Choose Housekeeping Genes'!AQ$15,"")</f>
        <v/>
      </c>
      <c r="CH55" s="74" t="str">
        <f ca="1">IF(ISNUMBER(AP55-'Choose Housekeeping Genes'!AR$15),AP55-'Choose Housekeeping Genes'!AR$15,"")</f>
        <v/>
      </c>
      <c r="CI55" s="74" t="str">
        <f ca="1">IF(ISNUMBER(AQ55-'Choose Housekeeping Genes'!AS$15),AQ55-'Choose Housekeeping Genes'!AS$15,"")</f>
        <v/>
      </c>
      <c r="CJ55" s="74" t="str">
        <f ca="1">IF(ISNUMBER(AR55-'Choose Housekeeping Genes'!AT$15),AR55-'Choose Housekeeping Genes'!AT$15,"")</f>
        <v/>
      </c>
      <c r="CK55" s="22" t="e">
        <f t="shared" ca="1" si="6"/>
        <v>#DIV/0!</v>
      </c>
      <c r="CL55" s="111" t="e">
        <f t="shared" ca="1" si="7"/>
        <v>#DIV/0!</v>
      </c>
    </row>
    <row r="56" spans="1:90" ht="12.75" customHeight="1" x14ac:dyDescent="0.2">
      <c r="A56" s="27" t="str">
        <f>'Test Sample Data'!A56</f>
        <v>YTHDF3</v>
      </c>
      <c r="B56" s="28" t="s">
        <v>55</v>
      </c>
      <c r="C56" s="74" t="str">
        <f>IF(SUM('Test Sample Data'!C$3:C$98)&gt;10,IF(AND(ISNUMBER('Test Sample Data'!C56),'Test Sample Data'!C56&lt;35,'Test Sample Data'!C56&gt;0),'Test Sample Data'!C56-'Choose Housekeeping Genes'!D$25,35-'Choose Housekeeping Genes'!D$25),"")</f>
        <v/>
      </c>
      <c r="D56" s="74" t="str">
        <f>IF(SUM('Test Sample Data'!D$3:D$98)&gt;10,IF(AND(ISNUMBER('Test Sample Data'!D56),'Test Sample Data'!D56&lt;35,'Test Sample Data'!D56&gt;0),'Test Sample Data'!D56-'Choose Housekeeping Genes'!E$25,35-'Choose Housekeeping Genes'!E$25),"")</f>
        <v/>
      </c>
      <c r="E56" s="74" t="str">
        <f>IF(SUM('Test Sample Data'!E$3:E$98)&gt;10,IF(AND(ISNUMBER('Test Sample Data'!E56),'Test Sample Data'!E56&lt;35,'Test Sample Data'!E56&gt;0),'Test Sample Data'!E56-'Choose Housekeeping Genes'!F$25,35-'Choose Housekeeping Genes'!F$25),"")</f>
        <v/>
      </c>
      <c r="F56" s="74" t="str">
        <f>IF(SUM('Test Sample Data'!F$3:F$98)&gt;10,IF(AND(ISNUMBER('Test Sample Data'!F56),'Test Sample Data'!F56&lt;35,'Test Sample Data'!F56&gt;0),'Test Sample Data'!F56-'Choose Housekeeping Genes'!G$25,35-'Choose Housekeeping Genes'!G$25),"")</f>
        <v/>
      </c>
      <c r="G56" s="74" t="str">
        <f>IF(SUM('Test Sample Data'!G$3:G$98)&gt;10,IF(AND(ISNUMBER('Test Sample Data'!G56),'Test Sample Data'!G56&lt;35,'Test Sample Data'!G56&gt;0),'Test Sample Data'!G56-'Choose Housekeeping Genes'!H$25,35-'Choose Housekeeping Genes'!H$25),"")</f>
        <v/>
      </c>
      <c r="H56" s="74" t="str">
        <f>IF(SUM('Test Sample Data'!H$3:H$98)&gt;10,IF(AND(ISNUMBER('Test Sample Data'!H56),'Test Sample Data'!H56&lt;35,'Test Sample Data'!H56&gt;0),'Test Sample Data'!H56-'Choose Housekeeping Genes'!I$25,35-'Choose Housekeeping Genes'!I$25),"")</f>
        <v/>
      </c>
      <c r="I56" s="74" t="str">
        <f>IF(SUM('Test Sample Data'!I$3:I$98)&gt;10,IF(AND(ISNUMBER('Test Sample Data'!I56),'Test Sample Data'!I56&lt;35,'Test Sample Data'!I56&gt;0),'Test Sample Data'!I56-'Choose Housekeeping Genes'!J$25,35-'Choose Housekeeping Genes'!J$25),"")</f>
        <v/>
      </c>
      <c r="J56" s="74" t="str">
        <f>IF(SUM('Test Sample Data'!J$3:J$98)&gt;10,IF(AND(ISNUMBER('Test Sample Data'!J56),'Test Sample Data'!J56&lt;35,'Test Sample Data'!J56&gt;0),'Test Sample Data'!J56-'Choose Housekeeping Genes'!K$25,35-'Choose Housekeeping Genes'!K$25),"")</f>
        <v/>
      </c>
      <c r="K56" s="74" t="str">
        <f>IF(SUM('Test Sample Data'!K$3:K$98)&gt;10,IF(AND(ISNUMBER('Test Sample Data'!K56),'Test Sample Data'!K56&lt;35,'Test Sample Data'!K56&gt;0),'Test Sample Data'!K56-'Choose Housekeeping Genes'!L$25,35-'Choose Housekeeping Genes'!L$25),"")</f>
        <v/>
      </c>
      <c r="L56" s="74" t="str">
        <f>IF(SUM('Test Sample Data'!L$3:L$98)&gt;10,IF(AND(ISNUMBER('Test Sample Data'!L56),'Test Sample Data'!L56&lt;35,'Test Sample Data'!L56&gt;0),'Test Sample Data'!L56-'Choose Housekeeping Genes'!M$25,35-'Choose Housekeeping Genes'!M$25),"")</f>
        <v/>
      </c>
      <c r="M56" s="74" t="str">
        <f>IF(SUM('Test Sample Data'!M$3:M$98)&gt;10,IF(AND(ISNUMBER('Test Sample Data'!M56),'Test Sample Data'!M56&lt;35,'Test Sample Data'!M56&gt;0),'Test Sample Data'!M56-'Choose Housekeeping Genes'!N$25,35-'Choose Housekeeping Genes'!N$25),"")</f>
        <v/>
      </c>
      <c r="N56" s="74" t="str">
        <f>IF(SUM('Test Sample Data'!N$3:N$98)&gt;10,IF(AND(ISNUMBER('Test Sample Data'!N56),'Test Sample Data'!N56&lt;35,'Test Sample Data'!N56&gt;0),'Test Sample Data'!N56-'Choose Housekeeping Genes'!O$25,35-'Choose Housekeeping Genes'!O$25),"")</f>
        <v/>
      </c>
      <c r="O56" s="74" t="str">
        <f>IF(SUM('Test Sample Data'!O$3:O$98)&gt;10,IF(AND(ISNUMBER('Test Sample Data'!O56),'Test Sample Data'!O56&lt;35,'Test Sample Data'!O56&gt;0),'Test Sample Data'!O56-'Choose Housekeeping Genes'!P$25,35-'Choose Housekeeping Genes'!P$25),"")</f>
        <v/>
      </c>
      <c r="P56" s="74" t="str">
        <f>IF(SUM('Test Sample Data'!P$3:P$98)&gt;10,IF(AND(ISNUMBER('Test Sample Data'!P56),'Test Sample Data'!P56&lt;35,'Test Sample Data'!P56&gt;0),'Test Sample Data'!P56-'Choose Housekeeping Genes'!Q$25,35-'Choose Housekeeping Genes'!Q$25),"")</f>
        <v/>
      </c>
      <c r="Q56" s="74" t="str">
        <f>IF(SUM('Test Sample Data'!Q$3:Q$98)&gt;10,IF(AND(ISNUMBER('Test Sample Data'!Q56),'Test Sample Data'!Q56&lt;35,'Test Sample Data'!Q56&gt;0),'Test Sample Data'!Q56-'Choose Housekeeping Genes'!R$25,35-'Choose Housekeeping Genes'!R$25),"")</f>
        <v/>
      </c>
      <c r="R56" s="74" t="str">
        <f>IF(SUM('Test Sample Data'!R$3:R$98)&gt;10,IF(AND(ISNUMBER('Test Sample Data'!R56),'Test Sample Data'!R56&lt;35,'Test Sample Data'!R56&gt;0),'Test Sample Data'!R56-'Choose Housekeeping Genes'!S$25,35-'Choose Housekeeping Genes'!S$25),"")</f>
        <v/>
      </c>
      <c r="S56" s="74" t="str">
        <f>IF(SUM('Test Sample Data'!S$3:S$98)&gt;10,IF(AND(ISNUMBER('Test Sample Data'!S56),'Test Sample Data'!S56&lt;35,'Test Sample Data'!S56&gt;0),'Test Sample Data'!S56-'Choose Housekeeping Genes'!T$25,35-'Choose Housekeeping Genes'!T$25),"")</f>
        <v/>
      </c>
      <c r="T56" s="74" t="str">
        <f>IF(SUM('Test Sample Data'!T$3:T$98)&gt;10,IF(AND(ISNUMBER('Test Sample Data'!T56),'Test Sample Data'!T56&lt;35,'Test Sample Data'!T56&gt;0),'Test Sample Data'!T56-'Choose Housekeeping Genes'!U$25,35-'Choose Housekeeping Genes'!U$25),"")</f>
        <v/>
      </c>
      <c r="U56" s="74" t="str">
        <f>IF(SUM('Test Sample Data'!U$3:U$98)&gt;10,IF(AND(ISNUMBER('Test Sample Data'!U56),'Test Sample Data'!U56&lt;35,'Test Sample Data'!U56&gt;0),'Test Sample Data'!U56-'Choose Housekeeping Genes'!V$25,35-'Choose Housekeeping Genes'!V$25),"")</f>
        <v/>
      </c>
      <c r="V56" s="74" t="str">
        <f>IF(SUM('Test Sample Data'!V$3:V$98)&gt;10,IF(AND(ISNUMBER('Test Sample Data'!V56),'Test Sample Data'!V56&lt;35,'Test Sample Data'!V56&gt;0),'Test Sample Data'!V56-'Choose Housekeeping Genes'!W$25,35-'Choose Housekeeping Genes'!W$25),"")</f>
        <v/>
      </c>
      <c r="W56" s="138" t="str">
        <f>'Control Sample Data'!A56</f>
        <v>YTHDF3</v>
      </c>
      <c r="X56" s="139" t="s">
        <v>55</v>
      </c>
      <c r="Y56" s="74" t="str">
        <f>IF(SUM('Control Sample Data'!C$3:C$98)&gt;10,IF(AND(ISNUMBER('Control Sample Data'!C56),'Control Sample Data'!C56&lt;35,'Control Sample Data'!C56&gt;0),'Control Sample Data'!C56-'Choose Housekeeping Genes'!AA$25,35-'Choose Housekeeping Genes'!AA$25),"")</f>
        <v/>
      </c>
      <c r="Z56" s="74" t="str">
        <f>IF(SUM('Control Sample Data'!D$3:D$98)&gt;10,IF(AND(ISNUMBER('Control Sample Data'!D56),'Control Sample Data'!D56&lt;35,'Control Sample Data'!D56&gt;0),'Control Sample Data'!D56-'Choose Housekeeping Genes'!AB$25,35-'Choose Housekeeping Genes'!AB$25),"")</f>
        <v/>
      </c>
      <c r="AA56" s="74" t="str">
        <f>IF(SUM('Control Sample Data'!E$3:E$98)&gt;10,IF(AND(ISNUMBER('Control Sample Data'!E56),'Control Sample Data'!E56&lt;35,'Control Sample Data'!E56&gt;0),'Control Sample Data'!E56-'Choose Housekeeping Genes'!AC$25,35-'Choose Housekeeping Genes'!AC$25),"")</f>
        <v/>
      </c>
      <c r="AB56" s="74" t="str">
        <f>IF(SUM('Control Sample Data'!F$3:F$98)&gt;10,IF(AND(ISNUMBER('Control Sample Data'!F56),'Control Sample Data'!F56&lt;35,'Control Sample Data'!F56&gt;0),'Control Sample Data'!F56-'Choose Housekeeping Genes'!AD$25,35-'Choose Housekeeping Genes'!AD$25),"")</f>
        <v/>
      </c>
      <c r="AC56" s="74" t="str">
        <f>IF(SUM('Control Sample Data'!G$3:G$98)&gt;10,IF(AND(ISNUMBER('Control Sample Data'!G56),'Control Sample Data'!G56&lt;35,'Control Sample Data'!G56&gt;0),'Control Sample Data'!G56-'Choose Housekeeping Genes'!AE$25,35-'Choose Housekeeping Genes'!AE$25),"")</f>
        <v/>
      </c>
      <c r="AD56" s="74" t="str">
        <f>IF(SUM('Control Sample Data'!H$3:H$98)&gt;10,IF(AND(ISNUMBER('Control Sample Data'!H56),'Control Sample Data'!H56&lt;35,'Control Sample Data'!H56&gt;0),'Control Sample Data'!H56-'Choose Housekeeping Genes'!AF$25,35-'Choose Housekeeping Genes'!AF$25),"")</f>
        <v/>
      </c>
      <c r="AE56" s="74" t="str">
        <f>IF(SUM('Control Sample Data'!I$3:I$98)&gt;10,IF(AND(ISNUMBER('Control Sample Data'!I56),'Control Sample Data'!I56&lt;35,'Control Sample Data'!I56&gt;0),'Control Sample Data'!I56-'Choose Housekeeping Genes'!AG$25,35-'Choose Housekeeping Genes'!AG$25),"")</f>
        <v/>
      </c>
      <c r="AF56" s="74" t="str">
        <f>IF(SUM('Control Sample Data'!J$3:J$98)&gt;10,IF(AND(ISNUMBER('Control Sample Data'!J56),'Control Sample Data'!J56&lt;35,'Control Sample Data'!J56&gt;0),'Control Sample Data'!J56-'Choose Housekeeping Genes'!AH$25,35-'Choose Housekeeping Genes'!AH$25),"")</f>
        <v/>
      </c>
      <c r="AG56" s="74" t="str">
        <f>IF(SUM('Control Sample Data'!K$3:K$98)&gt;10,IF(AND(ISNUMBER('Control Sample Data'!K56),'Control Sample Data'!K56&lt;35,'Control Sample Data'!K56&gt;0),'Control Sample Data'!K56-'Choose Housekeeping Genes'!AI$25,35-'Choose Housekeeping Genes'!AI$25),"")</f>
        <v/>
      </c>
      <c r="AH56" s="74" t="str">
        <f>IF(SUM('Control Sample Data'!L$3:L$98)&gt;10,IF(AND(ISNUMBER('Control Sample Data'!L56),'Control Sample Data'!L56&lt;35,'Control Sample Data'!L56&gt;0),'Control Sample Data'!L56-'Choose Housekeeping Genes'!AJ$25,35-'Choose Housekeeping Genes'!AJ$25),"")</f>
        <v/>
      </c>
      <c r="AI56" s="74" t="str">
        <f>IF(SUM('Control Sample Data'!M$3:M$98)&gt;10,IF(AND(ISNUMBER('Control Sample Data'!M56),'Control Sample Data'!M56&lt;35,'Control Sample Data'!M56&gt;0),'Control Sample Data'!M56-'Choose Housekeeping Genes'!AK$25,35-'Choose Housekeeping Genes'!AK$25),"")</f>
        <v/>
      </c>
      <c r="AJ56" s="74" t="str">
        <f>IF(SUM('Control Sample Data'!N$3:N$98)&gt;10,IF(AND(ISNUMBER('Control Sample Data'!N56),'Control Sample Data'!N56&lt;35,'Control Sample Data'!N56&gt;0),'Control Sample Data'!N56-'Choose Housekeeping Genes'!AL$25,35-'Choose Housekeeping Genes'!AL$25),"")</f>
        <v/>
      </c>
      <c r="AK56" s="74" t="str">
        <f>IF(SUM('Control Sample Data'!O$3:O$98)&gt;10,IF(AND(ISNUMBER('Control Sample Data'!O56),'Control Sample Data'!O56&lt;35,'Control Sample Data'!O56&gt;0),'Control Sample Data'!O56-'Choose Housekeeping Genes'!AM$25,35-'Choose Housekeeping Genes'!AM$25),"")</f>
        <v/>
      </c>
      <c r="AL56" s="74" t="str">
        <f>IF(SUM('Control Sample Data'!P$3:P$98)&gt;10,IF(AND(ISNUMBER('Control Sample Data'!P56),'Control Sample Data'!P56&lt;35,'Control Sample Data'!P56&gt;0),'Control Sample Data'!P56-'Choose Housekeeping Genes'!AN$25,35-'Choose Housekeeping Genes'!AN$25),"")</f>
        <v/>
      </c>
      <c r="AM56" s="74" t="str">
        <f>IF(SUM('Control Sample Data'!Q$3:Q$98)&gt;10,IF(AND(ISNUMBER('Control Sample Data'!Q56),'Control Sample Data'!Q56&lt;35,'Control Sample Data'!Q56&gt;0),'Control Sample Data'!Q56-'Choose Housekeeping Genes'!AO$25,35-'Choose Housekeeping Genes'!AO$25),"")</f>
        <v/>
      </c>
      <c r="AN56" s="74" t="str">
        <f>IF(SUM('Control Sample Data'!R$3:R$98)&gt;10,IF(AND(ISNUMBER('Control Sample Data'!R56),'Control Sample Data'!R56&lt;35,'Control Sample Data'!R56&gt;0),'Control Sample Data'!R56-'Choose Housekeeping Genes'!AP$25,35-'Choose Housekeeping Genes'!AP$25),"")</f>
        <v/>
      </c>
      <c r="AO56" s="74" t="str">
        <f>IF(SUM('Control Sample Data'!S$3:S$98)&gt;10,IF(AND(ISNUMBER('Control Sample Data'!S56),'Control Sample Data'!S56&lt;35,'Control Sample Data'!S56&gt;0),'Control Sample Data'!S56-'Choose Housekeeping Genes'!AQ$25,35-'Choose Housekeeping Genes'!AQ$25),"")</f>
        <v/>
      </c>
      <c r="AP56" s="74" t="str">
        <f>IF(SUM('Control Sample Data'!T$3:T$98)&gt;10,IF(AND(ISNUMBER('Control Sample Data'!T56),'Control Sample Data'!T56&lt;35,'Control Sample Data'!T56&gt;0),'Control Sample Data'!T56-'Choose Housekeeping Genes'!AR$25,35-'Choose Housekeeping Genes'!AR$25),"")</f>
        <v/>
      </c>
      <c r="AQ56" s="74" t="str">
        <f>IF(SUM('Control Sample Data'!U$3:U$98)&gt;10,IF(AND(ISNUMBER('Control Sample Data'!U56),'Control Sample Data'!U56&lt;35,'Control Sample Data'!U56&gt;0),'Control Sample Data'!U56-'Choose Housekeeping Genes'!AS$25,35-'Choose Housekeeping Genes'!AS$25),"")</f>
        <v/>
      </c>
      <c r="AR56" s="74" t="str">
        <f>IF(SUM('Control Sample Data'!V$3:V$98)&gt;10,IF(AND(ISNUMBER('Control Sample Data'!V56),'Control Sample Data'!V56&lt;35,'Control Sample Data'!V56&gt;0),'Control Sample Data'!V56-'Choose Housekeeping Genes'!AT$25,35-'Choose Housekeeping Genes'!AT$25),"")</f>
        <v/>
      </c>
      <c r="AS56" s="29" t="str">
        <f>'Control Sample Data'!A56</f>
        <v>YTHDF3</v>
      </c>
      <c r="AT56" s="28" t="s">
        <v>55</v>
      </c>
      <c r="AU56" s="74" t="str">
        <f ca="1">IF(ISNUMBER(C56-'Choose Housekeeping Genes'!D$15),C56-'Choose Housekeeping Genes'!D$15,"")</f>
        <v/>
      </c>
      <c r="AV56" s="74" t="str">
        <f ca="1">IF(ISNUMBER(D56-'Choose Housekeeping Genes'!E$15),D56-'Choose Housekeeping Genes'!E$15,"")</f>
        <v/>
      </c>
      <c r="AW56" s="74" t="str">
        <f ca="1">IF(ISNUMBER(E56-'Choose Housekeeping Genes'!F$15),E56-'Choose Housekeeping Genes'!F$15,"")</f>
        <v/>
      </c>
      <c r="AX56" s="74" t="str">
        <f ca="1">IF(ISNUMBER(F56-'Choose Housekeeping Genes'!G$15),F56-'Choose Housekeeping Genes'!G$15,"")</f>
        <v/>
      </c>
      <c r="AY56" s="74" t="str">
        <f ca="1">IF(ISNUMBER(G56-'Choose Housekeeping Genes'!H$15),G56-'Choose Housekeeping Genes'!H$15,"")</f>
        <v/>
      </c>
      <c r="AZ56" s="74" t="str">
        <f ca="1">IF(ISNUMBER(H56-'Choose Housekeeping Genes'!I$15),H56-'Choose Housekeeping Genes'!I$15,"")</f>
        <v/>
      </c>
      <c r="BA56" s="74" t="str">
        <f ca="1">IF(ISNUMBER(I56-'Choose Housekeeping Genes'!J$15),I56-'Choose Housekeeping Genes'!J$15,"")</f>
        <v/>
      </c>
      <c r="BB56" s="74" t="str">
        <f ca="1">IF(ISNUMBER(J56-'Choose Housekeeping Genes'!K$15),J56-'Choose Housekeeping Genes'!K$15,"")</f>
        <v/>
      </c>
      <c r="BC56" s="74" t="str">
        <f ca="1">IF(ISNUMBER(K56-'Choose Housekeeping Genes'!L$15),K56-'Choose Housekeeping Genes'!L$15,"")</f>
        <v/>
      </c>
      <c r="BD56" s="74" t="str">
        <f ca="1">IF(ISNUMBER(L56-'Choose Housekeeping Genes'!M$15),L56-'Choose Housekeeping Genes'!M$15,"")</f>
        <v/>
      </c>
      <c r="BE56" s="74" t="str">
        <f ca="1">IF(ISNUMBER(M56-'Choose Housekeeping Genes'!N$15),M56-'Choose Housekeeping Genes'!N$15,"")</f>
        <v/>
      </c>
      <c r="BF56" s="74" t="str">
        <f ca="1">IF(ISNUMBER(N56-'Choose Housekeeping Genes'!O$15),N56-'Choose Housekeeping Genes'!O$15,"")</f>
        <v/>
      </c>
      <c r="BG56" s="74" t="str">
        <f ca="1">IF(ISNUMBER(O56-'Choose Housekeeping Genes'!P$15),O56-'Choose Housekeeping Genes'!P$15,"")</f>
        <v/>
      </c>
      <c r="BH56" s="74" t="str">
        <f ca="1">IF(ISNUMBER(P56-'Choose Housekeeping Genes'!Q$15),P56-'Choose Housekeeping Genes'!Q$15,"")</f>
        <v/>
      </c>
      <c r="BI56" s="74" t="str">
        <f ca="1">IF(ISNUMBER(Q56-'Choose Housekeeping Genes'!R$15),Q56-'Choose Housekeeping Genes'!R$15,"")</f>
        <v/>
      </c>
      <c r="BJ56" s="74" t="str">
        <f ca="1">IF(ISNUMBER(R56-'Choose Housekeeping Genes'!S$15),R56-'Choose Housekeeping Genes'!S$15,"")</f>
        <v/>
      </c>
      <c r="BK56" s="74" t="str">
        <f ca="1">IF(ISNUMBER(S56-'Choose Housekeeping Genes'!T$15),S56-'Choose Housekeeping Genes'!T$15,"")</f>
        <v/>
      </c>
      <c r="BL56" s="74" t="str">
        <f ca="1">IF(ISNUMBER(T56-'Choose Housekeeping Genes'!U$15),T56-'Choose Housekeeping Genes'!U$15,"")</f>
        <v/>
      </c>
      <c r="BM56" s="74" t="str">
        <f ca="1">IF(ISNUMBER(U56-'Choose Housekeeping Genes'!V$15),U56-'Choose Housekeeping Genes'!V$15,"")</f>
        <v/>
      </c>
      <c r="BN56" s="74" t="str">
        <f ca="1">IF(ISNUMBER(V56-'Choose Housekeeping Genes'!W$15),V56-'Choose Housekeeping Genes'!W$15,"")</f>
        <v/>
      </c>
      <c r="BO56" s="141" t="str">
        <f t="shared" si="5"/>
        <v>YTHDF3</v>
      </c>
      <c r="BP56" s="139" t="s">
        <v>55</v>
      </c>
      <c r="BQ56" s="74" t="str">
        <f ca="1">IF(ISNUMBER(Y56-'Choose Housekeeping Genes'!AA$15),Y56-'Choose Housekeeping Genes'!AA$15,"")</f>
        <v/>
      </c>
      <c r="BR56" s="74" t="str">
        <f ca="1">IF(ISNUMBER(Z56-'Choose Housekeeping Genes'!AB$15),Z56-'Choose Housekeeping Genes'!AB$15,"")</f>
        <v/>
      </c>
      <c r="BS56" s="74" t="str">
        <f ca="1">IF(ISNUMBER(AA56-'Choose Housekeeping Genes'!AC$15),AA56-'Choose Housekeeping Genes'!AC$15,"")</f>
        <v/>
      </c>
      <c r="BT56" s="74" t="str">
        <f ca="1">IF(ISNUMBER(AB56-'Choose Housekeeping Genes'!AD$15),AB56-'Choose Housekeeping Genes'!AD$15,"")</f>
        <v/>
      </c>
      <c r="BU56" s="74" t="str">
        <f ca="1">IF(ISNUMBER(AC56-'Choose Housekeeping Genes'!AE$15),AC56-'Choose Housekeeping Genes'!AE$15,"")</f>
        <v/>
      </c>
      <c r="BV56" s="74" t="str">
        <f ca="1">IF(ISNUMBER(AD56-'Choose Housekeeping Genes'!AF$15),AD56-'Choose Housekeeping Genes'!AF$15,"")</f>
        <v/>
      </c>
      <c r="BW56" s="74" t="str">
        <f ca="1">IF(ISNUMBER(AE56-'Choose Housekeeping Genes'!AG$15),AE56-'Choose Housekeeping Genes'!AG$15,"")</f>
        <v/>
      </c>
      <c r="BX56" s="74" t="str">
        <f ca="1">IF(ISNUMBER(AF56-'Choose Housekeeping Genes'!AH$15),AF56-'Choose Housekeeping Genes'!AH$15,"")</f>
        <v/>
      </c>
      <c r="BY56" s="74" t="str">
        <f ca="1">IF(ISNUMBER(AG56-'Choose Housekeeping Genes'!AI$15),AG56-'Choose Housekeeping Genes'!AI$15,"")</f>
        <v/>
      </c>
      <c r="BZ56" s="74" t="str">
        <f ca="1">IF(ISNUMBER(AH56-'Choose Housekeeping Genes'!AJ$15),AH56-'Choose Housekeeping Genes'!AJ$15,"")</f>
        <v/>
      </c>
      <c r="CA56" s="74" t="str">
        <f ca="1">IF(ISNUMBER(AI56-'Choose Housekeeping Genes'!AK$15),AI56-'Choose Housekeeping Genes'!AK$15,"")</f>
        <v/>
      </c>
      <c r="CB56" s="74" t="str">
        <f ca="1">IF(ISNUMBER(AJ56-'Choose Housekeeping Genes'!AL$15),AJ56-'Choose Housekeeping Genes'!AL$15,"")</f>
        <v/>
      </c>
      <c r="CC56" s="74" t="str">
        <f ca="1">IF(ISNUMBER(AK56-'Choose Housekeeping Genes'!AM$15),AK56-'Choose Housekeeping Genes'!AM$15,"")</f>
        <v/>
      </c>
      <c r="CD56" s="74" t="str">
        <f ca="1">IF(ISNUMBER(AL56-'Choose Housekeeping Genes'!AN$15),AL56-'Choose Housekeeping Genes'!AN$15,"")</f>
        <v/>
      </c>
      <c r="CE56" s="74" t="str">
        <f ca="1">IF(ISNUMBER(AM56-'Choose Housekeeping Genes'!AO$15),AM56-'Choose Housekeeping Genes'!AO$15,"")</f>
        <v/>
      </c>
      <c r="CF56" s="74" t="str">
        <f ca="1">IF(ISNUMBER(AN56-'Choose Housekeeping Genes'!AP$15),AN56-'Choose Housekeeping Genes'!AP$15,"")</f>
        <v/>
      </c>
      <c r="CG56" s="74" t="str">
        <f ca="1">IF(ISNUMBER(AO56-'Choose Housekeeping Genes'!AQ$15),AO56-'Choose Housekeeping Genes'!AQ$15,"")</f>
        <v/>
      </c>
      <c r="CH56" s="74" t="str">
        <f ca="1">IF(ISNUMBER(AP56-'Choose Housekeeping Genes'!AR$15),AP56-'Choose Housekeeping Genes'!AR$15,"")</f>
        <v/>
      </c>
      <c r="CI56" s="74" t="str">
        <f ca="1">IF(ISNUMBER(AQ56-'Choose Housekeeping Genes'!AS$15),AQ56-'Choose Housekeeping Genes'!AS$15,"")</f>
        <v/>
      </c>
      <c r="CJ56" s="74" t="str">
        <f ca="1">IF(ISNUMBER(AR56-'Choose Housekeeping Genes'!AT$15),AR56-'Choose Housekeeping Genes'!AT$15,"")</f>
        <v/>
      </c>
      <c r="CK56" s="22" t="e">
        <f t="shared" ca="1" si="6"/>
        <v>#DIV/0!</v>
      </c>
      <c r="CL56" s="111" t="e">
        <f t="shared" ca="1" si="7"/>
        <v>#DIV/0!</v>
      </c>
    </row>
    <row r="57" spans="1:90" ht="12.75" customHeight="1" x14ac:dyDescent="0.2">
      <c r="A57" s="27" t="str">
        <f>'Test Sample Data'!A57</f>
        <v>ELAVL1</v>
      </c>
      <c r="B57" s="28" t="s">
        <v>56</v>
      </c>
      <c r="C57" s="74" t="str">
        <f>IF(SUM('Test Sample Data'!C$3:C$98)&gt;10,IF(AND(ISNUMBER('Test Sample Data'!C57),'Test Sample Data'!C57&lt;35,'Test Sample Data'!C57&gt;0),'Test Sample Data'!C57-'Choose Housekeeping Genes'!D$25,35-'Choose Housekeeping Genes'!D$25),"")</f>
        <v/>
      </c>
      <c r="D57" s="74" t="str">
        <f>IF(SUM('Test Sample Data'!D$3:D$98)&gt;10,IF(AND(ISNUMBER('Test Sample Data'!D57),'Test Sample Data'!D57&lt;35,'Test Sample Data'!D57&gt;0),'Test Sample Data'!D57-'Choose Housekeeping Genes'!E$25,35-'Choose Housekeeping Genes'!E$25),"")</f>
        <v/>
      </c>
      <c r="E57" s="74" t="str">
        <f>IF(SUM('Test Sample Data'!E$3:E$98)&gt;10,IF(AND(ISNUMBER('Test Sample Data'!E57),'Test Sample Data'!E57&lt;35,'Test Sample Data'!E57&gt;0),'Test Sample Data'!E57-'Choose Housekeeping Genes'!F$25,35-'Choose Housekeeping Genes'!F$25),"")</f>
        <v/>
      </c>
      <c r="F57" s="74" t="str">
        <f>IF(SUM('Test Sample Data'!F$3:F$98)&gt;10,IF(AND(ISNUMBER('Test Sample Data'!F57),'Test Sample Data'!F57&lt;35,'Test Sample Data'!F57&gt;0),'Test Sample Data'!F57-'Choose Housekeeping Genes'!G$25,35-'Choose Housekeeping Genes'!G$25),"")</f>
        <v/>
      </c>
      <c r="G57" s="74" t="str">
        <f>IF(SUM('Test Sample Data'!G$3:G$98)&gt;10,IF(AND(ISNUMBER('Test Sample Data'!G57),'Test Sample Data'!G57&lt;35,'Test Sample Data'!G57&gt;0),'Test Sample Data'!G57-'Choose Housekeeping Genes'!H$25,35-'Choose Housekeeping Genes'!H$25),"")</f>
        <v/>
      </c>
      <c r="H57" s="74" t="str">
        <f>IF(SUM('Test Sample Data'!H$3:H$98)&gt;10,IF(AND(ISNUMBER('Test Sample Data'!H57),'Test Sample Data'!H57&lt;35,'Test Sample Data'!H57&gt;0),'Test Sample Data'!H57-'Choose Housekeeping Genes'!I$25,35-'Choose Housekeeping Genes'!I$25),"")</f>
        <v/>
      </c>
      <c r="I57" s="74" t="str">
        <f>IF(SUM('Test Sample Data'!I$3:I$98)&gt;10,IF(AND(ISNUMBER('Test Sample Data'!I57),'Test Sample Data'!I57&lt;35,'Test Sample Data'!I57&gt;0),'Test Sample Data'!I57-'Choose Housekeeping Genes'!J$25,35-'Choose Housekeeping Genes'!J$25),"")</f>
        <v/>
      </c>
      <c r="J57" s="74" t="str">
        <f>IF(SUM('Test Sample Data'!J$3:J$98)&gt;10,IF(AND(ISNUMBER('Test Sample Data'!J57),'Test Sample Data'!J57&lt;35,'Test Sample Data'!J57&gt;0),'Test Sample Data'!J57-'Choose Housekeeping Genes'!K$25,35-'Choose Housekeeping Genes'!K$25),"")</f>
        <v/>
      </c>
      <c r="K57" s="74" t="str">
        <f>IF(SUM('Test Sample Data'!K$3:K$98)&gt;10,IF(AND(ISNUMBER('Test Sample Data'!K57),'Test Sample Data'!K57&lt;35,'Test Sample Data'!K57&gt;0),'Test Sample Data'!K57-'Choose Housekeeping Genes'!L$25,35-'Choose Housekeeping Genes'!L$25),"")</f>
        <v/>
      </c>
      <c r="L57" s="74" t="str">
        <f>IF(SUM('Test Sample Data'!L$3:L$98)&gt;10,IF(AND(ISNUMBER('Test Sample Data'!L57),'Test Sample Data'!L57&lt;35,'Test Sample Data'!L57&gt;0),'Test Sample Data'!L57-'Choose Housekeeping Genes'!M$25,35-'Choose Housekeeping Genes'!M$25),"")</f>
        <v/>
      </c>
      <c r="M57" s="74" t="str">
        <f>IF(SUM('Test Sample Data'!M$3:M$98)&gt;10,IF(AND(ISNUMBER('Test Sample Data'!M57),'Test Sample Data'!M57&lt;35,'Test Sample Data'!M57&gt;0),'Test Sample Data'!M57-'Choose Housekeeping Genes'!N$25,35-'Choose Housekeeping Genes'!N$25),"")</f>
        <v/>
      </c>
      <c r="N57" s="74" t="str">
        <f>IF(SUM('Test Sample Data'!N$3:N$98)&gt;10,IF(AND(ISNUMBER('Test Sample Data'!N57),'Test Sample Data'!N57&lt;35,'Test Sample Data'!N57&gt;0),'Test Sample Data'!N57-'Choose Housekeeping Genes'!O$25,35-'Choose Housekeeping Genes'!O$25),"")</f>
        <v/>
      </c>
      <c r="O57" s="74" t="str">
        <f>IF(SUM('Test Sample Data'!O$3:O$98)&gt;10,IF(AND(ISNUMBER('Test Sample Data'!O57),'Test Sample Data'!O57&lt;35,'Test Sample Data'!O57&gt;0),'Test Sample Data'!O57-'Choose Housekeeping Genes'!P$25,35-'Choose Housekeeping Genes'!P$25),"")</f>
        <v/>
      </c>
      <c r="P57" s="74" t="str">
        <f>IF(SUM('Test Sample Data'!P$3:P$98)&gt;10,IF(AND(ISNUMBER('Test Sample Data'!P57),'Test Sample Data'!P57&lt;35,'Test Sample Data'!P57&gt;0),'Test Sample Data'!P57-'Choose Housekeeping Genes'!Q$25,35-'Choose Housekeeping Genes'!Q$25),"")</f>
        <v/>
      </c>
      <c r="Q57" s="74" t="str">
        <f>IF(SUM('Test Sample Data'!Q$3:Q$98)&gt;10,IF(AND(ISNUMBER('Test Sample Data'!Q57),'Test Sample Data'!Q57&lt;35,'Test Sample Data'!Q57&gt;0),'Test Sample Data'!Q57-'Choose Housekeeping Genes'!R$25,35-'Choose Housekeeping Genes'!R$25),"")</f>
        <v/>
      </c>
      <c r="R57" s="74" t="str">
        <f>IF(SUM('Test Sample Data'!R$3:R$98)&gt;10,IF(AND(ISNUMBER('Test Sample Data'!R57),'Test Sample Data'!R57&lt;35,'Test Sample Data'!R57&gt;0),'Test Sample Data'!R57-'Choose Housekeeping Genes'!S$25,35-'Choose Housekeeping Genes'!S$25),"")</f>
        <v/>
      </c>
      <c r="S57" s="74" t="str">
        <f>IF(SUM('Test Sample Data'!S$3:S$98)&gt;10,IF(AND(ISNUMBER('Test Sample Data'!S57),'Test Sample Data'!S57&lt;35,'Test Sample Data'!S57&gt;0),'Test Sample Data'!S57-'Choose Housekeeping Genes'!T$25,35-'Choose Housekeeping Genes'!T$25),"")</f>
        <v/>
      </c>
      <c r="T57" s="74" t="str">
        <f>IF(SUM('Test Sample Data'!T$3:T$98)&gt;10,IF(AND(ISNUMBER('Test Sample Data'!T57),'Test Sample Data'!T57&lt;35,'Test Sample Data'!T57&gt;0),'Test Sample Data'!T57-'Choose Housekeeping Genes'!U$25,35-'Choose Housekeeping Genes'!U$25),"")</f>
        <v/>
      </c>
      <c r="U57" s="74" t="str">
        <f>IF(SUM('Test Sample Data'!U$3:U$98)&gt;10,IF(AND(ISNUMBER('Test Sample Data'!U57),'Test Sample Data'!U57&lt;35,'Test Sample Data'!U57&gt;0),'Test Sample Data'!U57-'Choose Housekeeping Genes'!V$25,35-'Choose Housekeeping Genes'!V$25),"")</f>
        <v/>
      </c>
      <c r="V57" s="74" t="str">
        <f>IF(SUM('Test Sample Data'!V$3:V$98)&gt;10,IF(AND(ISNUMBER('Test Sample Data'!V57),'Test Sample Data'!V57&lt;35,'Test Sample Data'!V57&gt;0),'Test Sample Data'!V57-'Choose Housekeeping Genes'!W$25,35-'Choose Housekeeping Genes'!W$25),"")</f>
        <v/>
      </c>
      <c r="W57" s="138" t="str">
        <f>'Control Sample Data'!A57</f>
        <v>ELAVL1</v>
      </c>
      <c r="X57" s="139" t="s">
        <v>56</v>
      </c>
      <c r="Y57" s="74" t="str">
        <f>IF(SUM('Control Sample Data'!C$3:C$98)&gt;10,IF(AND(ISNUMBER('Control Sample Data'!C57),'Control Sample Data'!C57&lt;35,'Control Sample Data'!C57&gt;0),'Control Sample Data'!C57-'Choose Housekeeping Genes'!AA$25,35-'Choose Housekeeping Genes'!AA$25),"")</f>
        <v/>
      </c>
      <c r="Z57" s="74" t="str">
        <f>IF(SUM('Control Sample Data'!D$3:D$98)&gt;10,IF(AND(ISNUMBER('Control Sample Data'!D57),'Control Sample Data'!D57&lt;35,'Control Sample Data'!D57&gt;0),'Control Sample Data'!D57-'Choose Housekeeping Genes'!AB$25,35-'Choose Housekeeping Genes'!AB$25),"")</f>
        <v/>
      </c>
      <c r="AA57" s="74" t="str">
        <f>IF(SUM('Control Sample Data'!E$3:E$98)&gt;10,IF(AND(ISNUMBER('Control Sample Data'!E57),'Control Sample Data'!E57&lt;35,'Control Sample Data'!E57&gt;0),'Control Sample Data'!E57-'Choose Housekeeping Genes'!AC$25,35-'Choose Housekeeping Genes'!AC$25),"")</f>
        <v/>
      </c>
      <c r="AB57" s="74" t="str">
        <f>IF(SUM('Control Sample Data'!F$3:F$98)&gt;10,IF(AND(ISNUMBER('Control Sample Data'!F57),'Control Sample Data'!F57&lt;35,'Control Sample Data'!F57&gt;0),'Control Sample Data'!F57-'Choose Housekeeping Genes'!AD$25,35-'Choose Housekeeping Genes'!AD$25),"")</f>
        <v/>
      </c>
      <c r="AC57" s="74" t="str">
        <f>IF(SUM('Control Sample Data'!G$3:G$98)&gt;10,IF(AND(ISNUMBER('Control Sample Data'!G57),'Control Sample Data'!G57&lt;35,'Control Sample Data'!G57&gt;0),'Control Sample Data'!G57-'Choose Housekeeping Genes'!AE$25,35-'Choose Housekeeping Genes'!AE$25),"")</f>
        <v/>
      </c>
      <c r="AD57" s="74" t="str">
        <f>IF(SUM('Control Sample Data'!H$3:H$98)&gt;10,IF(AND(ISNUMBER('Control Sample Data'!H57),'Control Sample Data'!H57&lt;35,'Control Sample Data'!H57&gt;0),'Control Sample Data'!H57-'Choose Housekeeping Genes'!AF$25,35-'Choose Housekeeping Genes'!AF$25),"")</f>
        <v/>
      </c>
      <c r="AE57" s="74" t="str">
        <f>IF(SUM('Control Sample Data'!I$3:I$98)&gt;10,IF(AND(ISNUMBER('Control Sample Data'!I57),'Control Sample Data'!I57&lt;35,'Control Sample Data'!I57&gt;0),'Control Sample Data'!I57-'Choose Housekeeping Genes'!AG$25,35-'Choose Housekeeping Genes'!AG$25),"")</f>
        <v/>
      </c>
      <c r="AF57" s="74" t="str">
        <f>IF(SUM('Control Sample Data'!J$3:J$98)&gt;10,IF(AND(ISNUMBER('Control Sample Data'!J57),'Control Sample Data'!J57&lt;35,'Control Sample Data'!J57&gt;0),'Control Sample Data'!J57-'Choose Housekeeping Genes'!AH$25,35-'Choose Housekeeping Genes'!AH$25),"")</f>
        <v/>
      </c>
      <c r="AG57" s="74" t="str">
        <f>IF(SUM('Control Sample Data'!K$3:K$98)&gt;10,IF(AND(ISNUMBER('Control Sample Data'!K57),'Control Sample Data'!K57&lt;35,'Control Sample Data'!K57&gt;0),'Control Sample Data'!K57-'Choose Housekeeping Genes'!AI$25,35-'Choose Housekeeping Genes'!AI$25),"")</f>
        <v/>
      </c>
      <c r="AH57" s="74" t="str">
        <f>IF(SUM('Control Sample Data'!L$3:L$98)&gt;10,IF(AND(ISNUMBER('Control Sample Data'!L57),'Control Sample Data'!L57&lt;35,'Control Sample Data'!L57&gt;0),'Control Sample Data'!L57-'Choose Housekeeping Genes'!AJ$25,35-'Choose Housekeeping Genes'!AJ$25),"")</f>
        <v/>
      </c>
      <c r="AI57" s="74" t="str">
        <f>IF(SUM('Control Sample Data'!M$3:M$98)&gt;10,IF(AND(ISNUMBER('Control Sample Data'!M57),'Control Sample Data'!M57&lt;35,'Control Sample Data'!M57&gt;0),'Control Sample Data'!M57-'Choose Housekeeping Genes'!AK$25,35-'Choose Housekeeping Genes'!AK$25),"")</f>
        <v/>
      </c>
      <c r="AJ57" s="74" t="str">
        <f>IF(SUM('Control Sample Data'!N$3:N$98)&gt;10,IF(AND(ISNUMBER('Control Sample Data'!N57),'Control Sample Data'!N57&lt;35,'Control Sample Data'!N57&gt;0),'Control Sample Data'!N57-'Choose Housekeeping Genes'!AL$25,35-'Choose Housekeeping Genes'!AL$25),"")</f>
        <v/>
      </c>
      <c r="AK57" s="74" t="str">
        <f>IF(SUM('Control Sample Data'!O$3:O$98)&gt;10,IF(AND(ISNUMBER('Control Sample Data'!O57),'Control Sample Data'!O57&lt;35,'Control Sample Data'!O57&gt;0),'Control Sample Data'!O57-'Choose Housekeeping Genes'!AM$25,35-'Choose Housekeeping Genes'!AM$25),"")</f>
        <v/>
      </c>
      <c r="AL57" s="74" t="str">
        <f>IF(SUM('Control Sample Data'!P$3:P$98)&gt;10,IF(AND(ISNUMBER('Control Sample Data'!P57),'Control Sample Data'!P57&lt;35,'Control Sample Data'!P57&gt;0),'Control Sample Data'!P57-'Choose Housekeeping Genes'!AN$25,35-'Choose Housekeeping Genes'!AN$25),"")</f>
        <v/>
      </c>
      <c r="AM57" s="74" t="str">
        <f>IF(SUM('Control Sample Data'!Q$3:Q$98)&gt;10,IF(AND(ISNUMBER('Control Sample Data'!Q57),'Control Sample Data'!Q57&lt;35,'Control Sample Data'!Q57&gt;0),'Control Sample Data'!Q57-'Choose Housekeeping Genes'!AO$25,35-'Choose Housekeeping Genes'!AO$25),"")</f>
        <v/>
      </c>
      <c r="AN57" s="74" t="str">
        <f>IF(SUM('Control Sample Data'!R$3:R$98)&gt;10,IF(AND(ISNUMBER('Control Sample Data'!R57),'Control Sample Data'!R57&lt;35,'Control Sample Data'!R57&gt;0),'Control Sample Data'!R57-'Choose Housekeeping Genes'!AP$25,35-'Choose Housekeeping Genes'!AP$25),"")</f>
        <v/>
      </c>
      <c r="AO57" s="74" t="str">
        <f>IF(SUM('Control Sample Data'!S$3:S$98)&gt;10,IF(AND(ISNUMBER('Control Sample Data'!S57),'Control Sample Data'!S57&lt;35,'Control Sample Data'!S57&gt;0),'Control Sample Data'!S57-'Choose Housekeeping Genes'!AQ$25,35-'Choose Housekeeping Genes'!AQ$25),"")</f>
        <v/>
      </c>
      <c r="AP57" s="74" t="str">
        <f>IF(SUM('Control Sample Data'!T$3:T$98)&gt;10,IF(AND(ISNUMBER('Control Sample Data'!T57),'Control Sample Data'!T57&lt;35,'Control Sample Data'!T57&gt;0),'Control Sample Data'!T57-'Choose Housekeeping Genes'!AR$25,35-'Choose Housekeeping Genes'!AR$25),"")</f>
        <v/>
      </c>
      <c r="AQ57" s="74" t="str">
        <f>IF(SUM('Control Sample Data'!U$3:U$98)&gt;10,IF(AND(ISNUMBER('Control Sample Data'!U57),'Control Sample Data'!U57&lt;35,'Control Sample Data'!U57&gt;0),'Control Sample Data'!U57-'Choose Housekeeping Genes'!AS$25,35-'Choose Housekeeping Genes'!AS$25),"")</f>
        <v/>
      </c>
      <c r="AR57" s="74" t="str">
        <f>IF(SUM('Control Sample Data'!V$3:V$98)&gt;10,IF(AND(ISNUMBER('Control Sample Data'!V57),'Control Sample Data'!V57&lt;35,'Control Sample Data'!V57&gt;0),'Control Sample Data'!V57-'Choose Housekeeping Genes'!AT$25,35-'Choose Housekeeping Genes'!AT$25),"")</f>
        <v/>
      </c>
      <c r="AS57" s="29" t="str">
        <f>'Control Sample Data'!A57</f>
        <v>ELAVL1</v>
      </c>
      <c r="AT57" s="28" t="s">
        <v>56</v>
      </c>
      <c r="AU57" s="74" t="str">
        <f ca="1">IF(ISNUMBER(C57-'Choose Housekeeping Genes'!D$15),C57-'Choose Housekeeping Genes'!D$15,"")</f>
        <v/>
      </c>
      <c r="AV57" s="74" t="str">
        <f ca="1">IF(ISNUMBER(D57-'Choose Housekeeping Genes'!E$15),D57-'Choose Housekeeping Genes'!E$15,"")</f>
        <v/>
      </c>
      <c r="AW57" s="74" t="str">
        <f ca="1">IF(ISNUMBER(E57-'Choose Housekeeping Genes'!F$15),E57-'Choose Housekeeping Genes'!F$15,"")</f>
        <v/>
      </c>
      <c r="AX57" s="74" t="str">
        <f ca="1">IF(ISNUMBER(F57-'Choose Housekeeping Genes'!G$15),F57-'Choose Housekeeping Genes'!G$15,"")</f>
        <v/>
      </c>
      <c r="AY57" s="74" t="str">
        <f ca="1">IF(ISNUMBER(G57-'Choose Housekeeping Genes'!H$15),G57-'Choose Housekeeping Genes'!H$15,"")</f>
        <v/>
      </c>
      <c r="AZ57" s="74" t="str">
        <f ca="1">IF(ISNUMBER(H57-'Choose Housekeeping Genes'!I$15),H57-'Choose Housekeeping Genes'!I$15,"")</f>
        <v/>
      </c>
      <c r="BA57" s="74" t="str">
        <f ca="1">IF(ISNUMBER(I57-'Choose Housekeeping Genes'!J$15),I57-'Choose Housekeeping Genes'!J$15,"")</f>
        <v/>
      </c>
      <c r="BB57" s="74" t="str">
        <f ca="1">IF(ISNUMBER(J57-'Choose Housekeeping Genes'!K$15),J57-'Choose Housekeeping Genes'!K$15,"")</f>
        <v/>
      </c>
      <c r="BC57" s="74" t="str">
        <f ca="1">IF(ISNUMBER(K57-'Choose Housekeeping Genes'!L$15),K57-'Choose Housekeeping Genes'!L$15,"")</f>
        <v/>
      </c>
      <c r="BD57" s="74" t="str">
        <f ca="1">IF(ISNUMBER(L57-'Choose Housekeeping Genes'!M$15),L57-'Choose Housekeeping Genes'!M$15,"")</f>
        <v/>
      </c>
      <c r="BE57" s="74" t="str">
        <f ca="1">IF(ISNUMBER(M57-'Choose Housekeeping Genes'!N$15),M57-'Choose Housekeeping Genes'!N$15,"")</f>
        <v/>
      </c>
      <c r="BF57" s="74" t="str">
        <f ca="1">IF(ISNUMBER(N57-'Choose Housekeeping Genes'!O$15),N57-'Choose Housekeeping Genes'!O$15,"")</f>
        <v/>
      </c>
      <c r="BG57" s="74" t="str">
        <f ca="1">IF(ISNUMBER(O57-'Choose Housekeeping Genes'!P$15),O57-'Choose Housekeeping Genes'!P$15,"")</f>
        <v/>
      </c>
      <c r="BH57" s="74" t="str">
        <f ca="1">IF(ISNUMBER(P57-'Choose Housekeeping Genes'!Q$15),P57-'Choose Housekeeping Genes'!Q$15,"")</f>
        <v/>
      </c>
      <c r="BI57" s="74" t="str">
        <f ca="1">IF(ISNUMBER(Q57-'Choose Housekeeping Genes'!R$15),Q57-'Choose Housekeeping Genes'!R$15,"")</f>
        <v/>
      </c>
      <c r="BJ57" s="74" t="str">
        <f ca="1">IF(ISNUMBER(R57-'Choose Housekeeping Genes'!S$15),R57-'Choose Housekeeping Genes'!S$15,"")</f>
        <v/>
      </c>
      <c r="BK57" s="74" t="str">
        <f ca="1">IF(ISNUMBER(S57-'Choose Housekeeping Genes'!T$15),S57-'Choose Housekeeping Genes'!T$15,"")</f>
        <v/>
      </c>
      <c r="BL57" s="74" t="str">
        <f ca="1">IF(ISNUMBER(T57-'Choose Housekeeping Genes'!U$15),T57-'Choose Housekeeping Genes'!U$15,"")</f>
        <v/>
      </c>
      <c r="BM57" s="74" t="str">
        <f ca="1">IF(ISNUMBER(U57-'Choose Housekeeping Genes'!V$15),U57-'Choose Housekeeping Genes'!V$15,"")</f>
        <v/>
      </c>
      <c r="BN57" s="74" t="str">
        <f ca="1">IF(ISNUMBER(V57-'Choose Housekeeping Genes'!W$15),V57-'Choose Housekeeping Genes'!W$15,"")</f>
        <v/>
      </c>
      <c r="BO57" s="141" t="str">
        <f t="shared" si="5"/>
        <v>ELAVL1</v>
      </c>
      <c r="BP57" s="139" t="s">
        <v>56</v>
      </c>
      <c r="BQ57" s="74" t="str">
        <f ca="1">IF(ISNUMBER(Y57-'Choose Housekeeping Genes'!AA$15),Y57-'Choose Housekeeping Genes'!AA$15,"")</f>
        <v/>
      </c>
      <c r="BR57" s="74" t="str">
        <f ca="1">IF(ISNUMBER(Z57-'Choose Housekeeping Genes'!AB$15),Z57-'Choose Housekeeping Genes'!AB$15,"")</f>
        <v/>
      </c>
      <c r="BS57" s="74" t="str">
        <f ca="1">IF(ISNUMBER(AA57-'Choose Housekeeping Genes'!AC$15),AA57-'Choose Housekeeping Genes'!AC$15,"")</f>
        <v/>
      </c>
      <c r="BT57" s="74" t="str">
        <f ca="1">IF(ISNUMBER(AB57-'Choose Housekeeping Genes'!AD$15),AB57-'Choose Housekeeping Genes'!AD$15,"")</f>
        <v/>
      </c>
      <c r="BU57" s="74" t="str">
        <f ca="1">IF(ISNUMBER(AC57-'Choose Housekeeping Genes'!AE$15),AC57-'Choose Housekeeping Genes'!AE$15,"")</f>
        <v/>
      </c>
      <c r="BV57" s="74" t="str">
        <f ca="1">IF(ISNUMBER(AD57-'Choose Housekeeping Genes'!AF$15),AD57-'Choose Housekeeping Genes'!AF$15,"")</f>
        <v/>
      </c>
      <c r="BW57" s="74" t="str">
        <f ca="1">IF(ISNUMBER(AE57-'Choose Housekeeping Genes'!AG$15),AE57-'Choose Housekeeping Genes'!AG$15,"")</f>
        <v/>
      </c>
      <c r="BX57" s="74" t="str">
        <f ca="1">IF(ISNUMBER(AF57-'Choose Housekeeping Genes'!AH$15),AF57-'Choose Housekeeping Genes'!AH$15,"")</f>
        <v/>
      </c>
      <c r="BY57" s="74" t="str">
        <f ca="1">IF(ISNUMBER(AG57-'Choose Housekeeping Genes'!AI$15),AG57-'Choose Housekeeping Genes'!AI$15,"")</f>
        <v/>
      </c>
      <c r="BZ57" s="74" t="str">
        <f ca="1">IF(ISNUMBER(AH57-'Choose Housekeeping Genes'!AJ$15),AH57-'Choose Housekeeping Genes'!AJ$15,"")</f>
        <v/>
      </c>
      <c r="CA57" s="74" t="str">
        <f ca="1">IF(ISNUMBER(AI57-'Choose Housekeeping Genes'!AK$15),AI57-'Choose Housekeeping Genes'!AK$15,"")</f>
        <v/>
      </c>
      <c r="CB57" s="74" t="str">
        <f ca="1">IF(ISNUMBER(AJ57-'Choose Housekeeping Genes'!AL$15),AJ57-'Choose Housekeeping Genes'!AL$15,"")</f>
        <v/>
      </c>
      <c r="CC57" s="74" t="str">
        <f ca="1">IF(ISNUMBER(AK57-'Choose Housekeeping Genes'!AM$15),AK57-'Choose Housekeeping Genes'!AM$15,"")</f>
        <v/>
      </c>
      <c r="CD57" s="74" t="str">
        <f ca="1">IF(ISNUMBER(AL57-'Choose Housekeeping Genes'!AN$15),AL57-'Choose Housekeeping Genes'!AN$15,"")</f>
        <v/>
      </c>
      <c r="CE57" s="74" t="str">
        <f ca="1">IF(ISNUMBER(AM57-'Choose Housekeeping Genes'!AO$15),AM57-'Choose Housekeeping Genes'!AO$15,"")</f>
        <v/>
      </c>
      <c r="CF57" s="74" t="str">
        <f ca="1">IF(ISNUMBER(AN57-'Choose Housekeeping Genes'!AP$15),AN57-'Choose Housekeeping Genes'!AP$15,"")</f>
        <v/>
      </c>
      <c r="CG57" s="74" t="str">
        <f ca="1">IF(ISNUMBER(AO57-'Choose Housekeeping Genes'!AQ$15),AO57-'Choose Housekeeping Genes'!AQ$15,"")</f>
        <v/>
      </c>
      <c r="CH57" s="74" t="str">
        <f ca="1">IF(ISNUMBER(AP57-'Choose Housekeeping Genes'!AR$15),AP57-'Choose Housekeeping Genes'!AR$15,"")</f>
        <v/>
      </c>
      <c r="CI57" s="74" t="str">
        <f ca="1">IF(ISNUMBER(AQ57-'Choose Housekeeping Genes'!AS$15),AQ57-'Choose Housekeeping Genes'!AS$15,"")</f>
        <v/>
      </c>
      <c r="CJ57" s="74" t="str">
        <f ca="1">IF(ISNUMBER(AR57-'Choose Housekeeping Genes'!AT$15),AR57-'Choose Housekeeping Genes'!AT$15,"")</f>
        <v/>
      </c>
      <c r="CK57" s="22" t="e">
        <f t="shared" ca="1" si="6"/>
        <v>#DIV/0!</v>
      </c>
      <c r="CL57" s="111" t="e">
        <f t="shared" ca="1" si="7"/>
        <v>#DIV/0!</v>
      </c>
    </row>
    <row r="58" spans="1:90" ht="12.75" customHeight="1" x14ac:dyDescent="0.2">
      <c r="A58" s="27" t="str">
        <f>'Test Sample Data'!A58</f>
        <v>KIAA1429</v>
      </c>
      <c r="B58" s="28" t="s">
        <v>57</v>
      </c>
      <c r="C58" s="74" t="str">
        <f>IF(SUM('Test Sample Data'!C$3:C$98)&gt;10,IF(AND(ISNUMBER('Test Sample Data'!C58),'Test Sample Data'!C58&lt;35,'Test Sample Data'!C58&gt;0),'Test Sample Data'!C58-'Choose Housekeeping Genes'!D$25,35-'Choose Housekeeping Genes'!D$25),"")</f>
        <v/>
      </c>
      <c r="D58" s="74" t="str">
        <f>IF(SUM('Test Sample Data'!D$3:D$98)&gt;10,IF(AND(ISNUMBER('Test Sample Data'!D58),'Test Sample Data'!D58&lt;35,'Test Sample Data'!D58&gt;0),'Test Sample Data'!D58-'Choose Housekeeping Genes'!E$25,35-'Choose Housekeeping Genes'!E$25),"")</f>
        <v/>
      </c>
      <c r="E58" s="74" t="str">
        <f>IF(SUM('Test Sample Data'!E$3:E$98)&gt;10,IF(AND(ISNUMBER('Test Sample Data'!E58),'Test Sample Data'!E58&lt;35,'Test Sample Data'!E58&gt;0),'Test Sample Data'!E58-'Choose Housekeeping Genes'!F$25,35-'Choose Housekeeping Genes'!F$25),"")</f>
        <v/>
      </c>
      <c r="F58" s="74" t="str">
        <f>IF(SUM('Test Sample Data'!F$3:F$98)&gt;10,IF(AND(ISNUMBER('Test Sample Data'!F58),'Test Sample Data'!F58&lt;35,'Test Sample Data'!F58&gt;0),'Test Sample Data'!F58-'Choose Housekeeping Genes'!G$25,35-'Choose Housekeeping Genes'!G$25),"")</f>
        <v/>
      </c>
      <c r="G58" s="74" t="str">
        <f>IF(SUM('Test Sample Data'!G$3:G$98)&gt;10,IF(AND(ISNUMBER('Test Sample Data'!G58),'Test Sample Data'!G58&lt;35,'Test Sample Data'!G58&gt;0),'Test Sample Data'!G58-'Choose Housekeeping Genes'!H$25,35-'Choose Housekeeping Genes'!H$25),"")</f>
        <v/>
      </c>
      <c r="H58" s="74" t="str">
        <f>IF(SUM('Test Sample Data'!H$3:H$98)&gt;10,IF(AND(ISNUMBER('Test Sample Data'!H58),'Test Sample Data'!H58&lt;35,'Test Sample Data'!H58&gt;0),'Test Sample Data'!H58-'Choose Housekeeping Genes'!I$25,35-'Choose Housekeeping Genes'!I$25),"")</f>
        <v/>
      </c>
      <c r="I58" s="74" t="str">
        <f>IF(SUM('Test Sample Data'!I$3:I$98)&gt;10,IF(AND(ISNUMBER('Test Sample Data'!I58),'Test Sample Data'!I58&lt;35,'Test Sample Data'!I58&gt;0),'Test Sample Data'!I58-'Choose Housekeeping Genes'!J$25,35-'Choose Housekeeping Genes'!J$25),"")</f>
        <v/>
      </c>
      <c r="J58" s="74" t="str">
        <f>IF(SUM('Test Sample Data'!J$3:J$98)&gt;10,IF(AND(ISNUMBER('Test Sample Data'!J58),'Test Sample Data'!J58&lt;35,'Test Sample Data'!J58&gt;0),'Test Sample Data'!J58-'Choose Housekeeping Genes'!K$25,35-'Choose Housekeeping Genes'!K$25),"")</f>
        <v/>
      </c>
      <c r="K58" s="74" t="str">
        <f>IF(SUM('Test Sample Data'!K$3:K$98)&gt;10,IF(AND(ISNUMBER('Test Sample Data'!K58),'Test Sample Data'!K58&lt;35,'Test Sample Data'!K58&gt;0),'Test Sample Data'!K58-'Choose Housekeeping Genes'!L$25,35-'Choose Housekeeping Genes'!L$25),"")</f>
        <v/>
      </c>
      <c r="L58" s="74" t="str">
        <f>IF(SUM('Test Sample Data'!L$3:L$98)&gt;10,IF(AND(ISNUMBER('Test Sample Data'!L58),'Test Sample Data'!L58&lt;35,'Test Sample Data'!L58&gt;0),'Test Sample Data'!L58-'Choose Housekeeping Genes'!M$25,35-'Choose Housekeeping Genes'!M$25),"")</f>
        <v/>
      </c>
      <c r="M58" s="74" t="str">
        <f>IF(SUM('Test Sample Data'!M$3:M$98)&gt;10,IF(AND(ISNUMBER('Test Sample Data'!M58),'Test Sample Data'!M58&lt;35,'Test Sample Data'!M58&gt;0),'Test Sample Data'!M58-'Choose Housekeeping Genes'!N$25,35-'Choose Housekeeping Genes'!N$25),"")</f>
        <v/>
      </c>
      <c r="N58" s="74" t="str">
        <f>IF(SUM('Test Sample Data'!N$3:N$98)&gt;10,IF(AND(ISNUMBER('Test Sample Data'!N58),'Test Sample Data'!N58&lt;35,'Test Sample Data'!N58&gt;0),'Test Sample Data'!N58-'Choose Housekeeping Genes'!O$25,35-'Choose Housekeeping Genes'!O$25),"")</f>
        <v/>
      </c>
      <c r="O58" s="74" t="str">
        <f>IF(SUM('Test Sample Data'!O$3:O$98)&gt;10,IF(AND(ISNUMBER('Test Sample Data'!O58),'Test Sample Data'!O58&lt;35,'Test Sample Data'!O58&gt;0),'Test Sample Data'!O58-'Choose Housekeeping Genes'!P$25,35-'Choose Housekeeping Genes'!P$25),"")</f>
        <v/>
      </c>
      <c r="P58" s="74" t="str">
        <f>IF(SUM('Test Sample Data'!P$3:P$98)&gt;10,IF(AND(ISNUMBER('Test Sample Data'!P58),'Test Sample Data'!P58&lt;35,'Test Sample Data'!P58&gt;0),'Test Sample Data'!P58-'Choose Housekeeping Genes'!Q$25,35-'Choose Housekeeping Genes'!Q$25),"")</f>
        <v/>
      </c>
      <c r="Q58" s="74" t="str">
        <f>IF(SUM('Test Sample Data'!Q$3:Q$98)&gt;10,IF(AND(ISNUMBER('Test Sample Data'!Q58),'Test Sample Data'!Q58&lt;35,'Test Sample Data'!Q58&gt;0),'Test Sample Data'!Q58-'Choose Housekeeping Genes'!R$25,35-'Choose Housekeeping Genes'!R$25),"")</f>
        <v/>
      </c>
      <c r="R58" s="74" t="str">
        <f>IF(SUM('Test Sample Data'!R$3:R$98)&gt;10,IF(AND(ISNUMBER('Test Sample Data'!R58),'Test Sample Data'!R58&lt;35,'Test Sample Data'!R58&gt;0),'Test Sample Data'!R58-'Choose Housekeeping Genes'!S$25,35-'Choose Housekeeping Genes'!S$25),"")</f>
        <v/>
      </c>
      <c r="S58" s="74" t="str">
        <f>IF(SUM('Test Sample Data'!S$3:S$98)&gt;10,IF(AND(ISNUMBER('Test Sample Data'!S58),'Test Sample Data'!S58&lt;35,'Test Sample Data'!S58&gt;0),'Test Sample Data'!S58-'Choose Housekeeping Genes'!T$25,35-'Choose Housekeeping Genes'!T$25),"")</f>
        <v/>
      </c>
      <c r="T58" s="74" t="str">
        <f>IF(SUM('Test Sample Data'!T$3:T$98)&gt;10,IF(AND(ISNUMBER('Test Sample Data'!T58),'Test Sample Data'!T58&lt;35,'Test Sample Data'!T58&gt;0),'Test Sample Data'!T58-'Choose Housekeeping Genes'!U$25,35-'Choose Housekeeping Genes'!U$25),"")</f>
        <v/>
      </c>
      <c r="U58" s="74" t="str">
        <f>IF(SUM('Test Sample Data'!U$3:U$98)&gt;10,IF(AND(ISNUMBER('Test Sample Data'!U58),'Test Sample Data'!U58&lt;35,'Test Sample Data'!U58&gt;0),'Test Sample Data'!U58-'Choose Housekeeping Genes'!V$25,35-'Choose Housekeeping Genes'!V$25),"")</f>
        <v/>
      </c>
      <c r="V58" s="74" t="str">
        <f>IF(SUM('Test Sample Data'!V$3:V$98)&gt;10,IF(AND(ISNUMBER('Test Sample Data'!V58),'Test Sample Data'!V58&lt;35,'Test Sample Data'!V58&gt;0),'Test Sample Data'!V58-'Choose Housekeeping Genes'!W$25,35-'Choose Housekeeping Genes'!W$25),"")</f>
        <v/>
      </c>
      <c r="W58" s="138" t="str">
        <f>'Control Sample Data'!A58</f>
        <v>KIAA1429</v>
      </c>
      <c r="X58" s="139" t="s">
        <v>57</v>
      </c>
      <c r="Y58" s="74" t="str">
        <f>IF(SUM('Control Sample Data'!C$3:C$98)&gt;10,IF(AND(ISNUMBER('Control Sample Data'!C58),'Control Sample Data'!C58&lt;35,'Control Sample Data'!C58&gt;0),'Control Sample Data'!C58-'Choose Housekeeping Genes'!AA$25,35-'Choose Housekeeping Genes'!AA$25),"")</f>
        <v/>
      </c>
      <c r="Z58" s="74" t="str">
        <f>IF(SUM('Control Sample Data'!D$3:D$98)&gt;10,IF(AND(ISNUMBER('Control Sample Data'!D58),'Control Sample Data'!D58&lt;35,'Control Sample Data'!D58&gt;0),'Control Sample Data'!D58-'Choose Housekeeping Genes'!AB$25,35-'Choose Housekeeping Genes'!AB$25),"")</f>
        <v/>
      </c>
      <c r="AA58" s="74" t="str">
        <f>IF(SUM('Control Sample Data'!E$3:E$98)&gt;10,IF(AND(ISNUMBER('Control Sample Data'!E58),'Control Sample Data'!E58&lt;35,'Control Sample Data'!E58&gt;0),'Control Sample Data'!E58-'Choose Housekeeping Genes'!AC$25,35-'Choose Housekeeping Genes'!AC$25),"")</f>
        <v/>
      </c>
      <c r="AB58" s="74" t="str">
        <f>IF(SUM('Control Sample Data'!F$3:F$98)&gt;10,IF(AND(ISNUMBER('Control Sample Data'!F58),'Control Sample Data'!F58&lt;35,'Control Sample Data'!F58&gt;0),'Control Sample Data'!F58-'Choose Housekeeping Genes'!AD$25,35-'Choose Housekeeping Genes'!AD$25),"")</f>
        <v/>
      </c>
      <c r="AC58" s="74" t="str">
        <f>IF(SUM('Control Sample Data'!G$3:G$98)&gt;10,IF(AND(ISNUMBER('Control Sample Data'!G58),'Control Sample Data'!G58&lt;35,'Control Sample Data'!G58&gt;0),'Control Sample Data'!G58-'Choose Housekeeping Genes'!AE$25,35-'Choose Housekeeping Genes'!AE$25),"")</f>
        <v/>
      </c>
      <c r="AD58" s="74" t="str">
        <f>IF(SUM('Control Sample Data'!H$3:H$98)&gt;10,IF(AND(ISNUMBER('Control Sample Data'!H58),'Control Sample Data'!H58&lt;35,'Control Sample Data'!H58&gt;0),'Control Sample Data'!H58-'Choose Housekeeping Genes'!AF$25,35-'Choose Housekeeping Genes'!AF$25),"")</f>
        <v/>
      </c>
      <c r="AE58" s="74" t="str">
        <f>IF(SUM('Control Sample Data'!I$3:I$98)&gt;10,IF(AND(ISNUMBER('Control Sample Data'!I58),'Control Sample Data'!I58&lt;35,'Control Sample Data'!I58&gt;0),'Control Sample Data'!I58-'Choose Housekeeping Genes'!AG$25,35-'Choose Housekeeping Genes'!AG$25),"")</f>
        <v/>
      </c>
      <c r="AF58" s="74" t="str">
        <f>IF(SUM('Control Sample Data'!J$3:J$98)&gt;10,IF(AND(ISNUMBER('Control Sample Data'!J58),'Control Sample Data'!J58&lt;35,'Control Sample Data'!J58&gt;0),'Control Sample Data'!J58-'Choose Housekeeping Genes'!AH$25,35-'Choose Housekeeping Genes'!AH$25),"")</f>
        <v/>
      </c>
      <c r="AG58" s="74" t="str">
        <f>IF(SUM('Control Sample Data'!K$3:K$98)&gt;10,IF(AND(ISNUMBER('Control Sample Data'!K58),'Control Sample Data'!K58&lt;35,'Control Sample Data'!K58&gt;0),'Control Sample Data'!K58-'Choose Housekeeping Genes'!AI$25,35-'Choose Housekeeping Genes'!AI$25),"")</f>
        <v/>
      </c>
      <c r="AH58" s="74" t="str">
        <f>IF(SUM('Control Sample Data'!L$3:L$98)&gt;10,IF(AND(ISNUMBER('Control Sample Data'!L58),'Control Sample Data'!L58&lt;35,'Control Sample Data'!L58&gt;0),'Control Sample Data'!L58-'Choose Housekeeping Genes'!AJ$25,35-'Choose Housekeeping Genes'!AJ$25),"")</f>
        <v/>
      </c>
      <c r="AI58" s="74" t="str">
        <f>IF(SUM('Control Sample Data'!M$3:M$98)&gt;10,IF(AND(ISNUMBER('Control Sample Data'!M58),'Control Sample Data'!M58&lt;35,'Control Sample Data'!M58&gt;0),'Control Sample Data'!M58-'Choose Housekeeping Genes'!AK$25,35-'Choose Housekeeping Genes'!AK$25),"")</f>
        <v/>
      </c>
      <c r="AJ58" s="74" t="str">
        <f>IF(SUM('Control Sample Data'!N$3:N$98)&gt;10,IF(AND(ISNUMBER('Control Sample Data'!N58),'Control Sample Data'!N58&lt;35,'Control Sample Data'!N58&gt;0),'Control Sample Data'!N58-'Choose Housekeeping Genes'!AL$25,35-'Choose Housekeeping Genes'!AL$25),"")</f>
        <v/>
      </c>
      <c r="AK58" s="74" t="str">
        <f>IF(SUM('Control Sample Data'!O$3:O$98)&gt;10,IF(AND(ISNUMBER('Control Sample Data'!O58),'Control Sample Data'!O58&lt;35,'Control Sample Data'!O58&gt;0),'Control Sample Data'!O58-'Choose Housekeeping Genes'!AM$25,35-'Choose Housekeeping Genes'!AM$25),"")</f>
        <v/>
      </c>
      <c r="AL58" s="74" t="str">
        <f>IF(SUM('Control Sample Data'!P$3:P$98)&gt;10,IF(AND(ISNUMBER('Control Sample Data'!P58),'Control Sample Data'!P58&lt;35,'Control Sample Data'!P58&gt;0),'Control Sample Data'!P58-'Choose Housekeeping Genes'!AN$25,35-'Choose Housekeeping Genes'!AN$25),"")</f>
        <v/>
      </c>
      <c r="AM58" s="74" t="str">
        <f>IF(SUM('Control Sample Data'!Q$3:Q$98)&gt;10,IF(AND(ISNUMBER('Control Sample Data'!Q58),'Control Sample Data'!Q58&lt;35,'Control Sample Data'!Q58&gt;0),'Control Sample Data'!Q58-'Choose Housekeeping Genes'!AO$25,35-'Choose Housekeeping Genes'!AO$25),"")</f>
        <v/>
      </c>
      <c r="AN58" s="74" t="str">
        <f>IF(SUM('Control Sample Data'!R$3:R$98)&gt;10,IF(AND(ISNUMBER('Control Sample Data'!R58),'Control Sample Data'!R58&lt;35,'Control Sample Data'!R58&gt;0),'Control Sample Data'!R58-'Choose Housekeeping Genes'!AP$25,35-'Choose Housekeeping Genes'!AP$25),"")</f>
        <v/>
      </c>
      <c r="AO58" s="74" t="str">
        <f>IF(SUM('Control Sample Data'!S$3:S$98)&gt;10,IF(AND(ISNUMBER('Control Sample Data'!S58),'Control Sample Data'!S58&lt;35,'Control Sample Data'!S58&gt;0),'Control Sample Data'!S58-'Choose Housekeeping Genes'!AQ$25,35-'Choose Housekeeping Genes'!AQ$25),"")</f>
        <v/>
      </c>
      <c r="AP58" s="74" t="str">
        <f>IF(SUM('Control Sample Data'!T$3:T$98)&gt;10,IF(AND(ISNUMBER('Control Sample Data'!T58),'Control Sample Data'!T58&lt;35,'Control Sample Data'!T58&gt;0),'Control Sample Data'!T58-'Choose Housekeeping Genes'!AR$25,35-'Choose Housekeeping Genes'!AR$25),"")</f>
        <v/>
      </c>
      <c r="AQ58" s="74" t="str">
        <f>IF(SUM('Control Sample Data'!U$3:U$98)&gt;10,IF(AND(ISNUMBER('Control Sample Data'!U58),'Control Sample Data'!U58&lt;35,'Control Sample Data'!U58&gt;0),'Control Sample Data'!U58-'Choose Housekeeping Genes'!AS$25,35-'Choose Housekeeping Genes'!AS$25),"")</f>
        <v/>
      </c>
      <c r="AR58" s="74" t="str">
        <f>IF(SUM('Control Sample Data'!V$3:V$98)&gt;10,IF(AND(ISNUMBER('Control Sample Data'!V58),'Control Sample Data'!V58&lt;35,'Control Sample Data'!V58&gt;0),'Control Sample Data'!V58-'Choose Housekeeping Genes'!AT$25,35-'Choose Housekeeping Genes'!AT$25),"")</f>
        <v/>
      </c>
      <c r="AS58" s="29" t="str">
        <f>'Control Sample Data'!A58</f>
        <v>KIAA1429</v>
      </c>
      <c r="AT58" s="28" t="s">
        <v>57</v>
      </c>
      <c r="AU58" s="74" t="str">
        <f ca="1">IF(ISNUMBER(C58-'Choose Housekeeping Genes'!D$15),C58-'Choose Housekeeping Genes'!D$15,"")</f>
        <v/>
      </c>
      <c r="AV58" s="74" t="str">
        <f ca="1">IF(ISNUMBER(D58-'Choose Housekeeping Genes'!E$15),D58-'Choose Housekeeping Genes'!E$15,"")</f>
        <v/>
      </c>
      <c r="AW58" s="74" t="str">
        <f ca="1">IF(ISNUMBER(E58-'Choose Housekeeping Genes'!F$15),E58-'Choose Housekeeping Genes'!F$15,"")</f>
        <v/>
      </c>
      <c r="AX58" s="74" t="str">
        <f ca="1">IF(ISNUMBER(F58-'Choose Housekeeping Genes'!G$15),F58-'Choose Housekeeping Genes'!G$15,"")</f>
        <v/>
      </c>
      <c r="AY58" s="74" t="str">
        <f ca="1">IF(ISNUMBER(G58-'Choose Housekeeping Genes'!H$15),G58-'Choose Housekeeping Genes'!H$15,"")</f>
        <v/>
      </c>
      <c r="AZ58" s="74" t="str">
        <f ca="1">IF(ISNUMBER(H58-'Choose Housekeeping Genes'!I$15),H58-'Choose Housekeeping Genes'!I$15,"")</f>
        <v/>
      </c>
      <c r="BA58" s="74" t="str">
        <f ca="1">IF(ISNUMBER(I58-'Choose Housekeeping Genes'!J$15),I58-'Choose Housekeeping Genes'!J$15,"")</f>
        <v/>
      </c>
      <c r="BB58" s="74" t="str">
        <f ca="1">IF(ISNUMBER(J58-'Choose Housekeeping Genes'!K$15),J58-'Choose Housekeeping Genes'!K$15,"")</f>
        <v/>
      </c>
      <c r="BC58" s="74" t="str">
        <f ca="1">IF(ISNUMBER(K58-'Choose Housekeeping Genes'!L$15),K58-'Choose Housekeeping Genes'!L$15,"")</f>
        <v/>
      </c>
      <c r="BD58" s="74" t="str">
        <f ca="1">IF(ISNUMBER(L58-'Choose Housekeeping Genes'!M$15),L58-'Choose Housekeeping Genes'!M$15,"")</f>
        <v/>
      </c>
      <c r="BE58" s="74" t="str">
        <f ca="1">IF(ISNUMBER(M58-'Choose Housekeeping Genes'!N$15),M58-'Choose Housekeeping Genes'!N$15,"")</f>
        <v/>
      </c>
      <c r="BF58" s="74" t="str">
        <f ca="1">IF(ISNUMBER(N58-'Choose Housekeeping Genes'!O$15),N58-'Choose Housekeeping Genes'!O$15,"")</f>
        <v/>
      </c>
      <c r="BG58" s="74" t="str">
        <f ca="1">IF(ISNUMBER(O58-'Choose Housekeeping Genes'!P$15),O58-'Choose Housekeeping Genes'!P$15,"")</f>
        <v/>
      </c>
      <c r="BH58" s="74" t="str">
        <f ca="1">IF(ISNUMBER(P58-'Choose Housekeeping Genes'!Q$15),P58-'Choose Housekeeping Genes'!Q$15,"")</f>
        <v/>
      </c>
      <c r="BI58" s="74" t="str">
        <f ca="1">IF(ISNUMBER(Q58-'Choose Housekeeping Genes'!R$15),Q58-'Choose Housekeeping Genes'!R$15,"")</f>
        <v/>
      </c>
      <c r="BJ58" s="74" t="str">
        <f ca="1">IF(ISNUMBER(R58-'Choose Housekeeping Genes'!S$15),R58-'Choose Housekeeping Genes'!S$15,"")</f>
        <v/>
      </c>
      <c r="BK58" s="74" t="str">
        <f ca="1">IF(ISNUMBER(S58-'Choose Housekeeping Genes'!T$15),S58-'Choose Housekeeping Genes'!T$15,"")</f>
        <v/>
      </c>
      <c r="BL58" s="74" t="str">
        <f ca="1">IF(ISNUMBER(T58-'Choose Housekeeping Genes'!U$15),T58-'Choose Housekeeping Genes'!U$15,"")</f>
        <v/>
      </c>
      <c r="BM58" s="74" t="str">
        <f ca="1">IF(ISNUMBER(U58-'Choose Housekeeping Genes'!V$15),U58-'Choose Housekeeping Genes'!V$15,"")</f>
        <v/>
      </c>
      <c r="BN58" s="74" t="str">
        <f ca="1">IF(ISNUMBER(V58-'Choose Housekeeping Genes'!W$15),V58-'Choose Housekeeping Genes'!W$15,"")</f>
        <v/>
      </c>
      <c r="BO58" s="141" t="str">
        <f t="shared" si="5"/>
        <v>KIAA1429</v>
      </c>
      <c r="BP58" s="139" t="s">
        <v>57</v>
      </c>
      <c r="BQ58" s="74" t="str">
        <f ca="1">IF(ISNUMBER(Y58-'Choose Housekeeping Genes'!AA$15),Y58-'Choose Housekeeping Genes'!AA$15,"")</f>
        <v/>
      </c>
      <c r="BR58" s="74" t="str">
        <f ca="1">IF(ISNUMBER(Z58-'Choose Housekeeping Genes'!AB$15),Z58-'Choose Housekeeping Genes'!AB$15,"")</f>
        <v/>
      </c>
      <c r="BS58" s="74" t="str">
        <f ca="1">IF(ISNUMBER(AA58-'Choose Housekeeping Genes'!AC$15),AA58-'Choose Housekeeping Genes'!AC$15,"")</f>
        <v/>
      </c>
      <c r="BT58" s="74" t="str">
        <f ca="1">IF(ISNUMBER(AB58-'Choose Housekeeping Genes'!AD$15),AB58-'Choose Housekeeping Genes'!AD$15,"")</f>
        <v/>
      </c>
      <c r="BU58" s="74" t="str">
        <f ca="1">IF(ISNUMBER(AC58-'Choose Housekeeping Genes'!AE$15),AC58-'Choose Housekeeping Genes'!AE$15,"")</f>
        <v/>
      </c>
      <c r="BV58" s="74" t="str">
        <f ca="1">IF(ISNUMBER(AD58-'Choose Housekeeping Genes'!AF$15),AD58-'Choose Housekeeping Genes'!AF$15,"")</f>
        <v/>
      </c>
      <c r="BW58" s="74" t="str">
        <f ca="1">IF(ISNUMBER(AE58-'Choose Housekeeping Genes'!AG$15),AE58-'Choose Housekeeping Genes'!AG$15,"")</f>
        <v/>
      </c>
      <c r="BX58" s="74" t="str">
        <f ca="1">IF(ISNUMBER(AF58-'Choose Housekeeping Genes'!AH$15),AF58-'Choose Housekeeping Genes'!AH$15,"")</f>
        <v/>
      </c>
      <c r="BY58" s="74" t="str">
        <f ca="1">IF(ISNUMBER(AG58-'Choose Housekeeping Genes'!AI$15),AG58-'Choose Housekeeping Genes'!AI$15,"")</f>
        <v/>
      </c>
      <c r="BZ58" s="74" t="str">
        <f ca="1">IF(ISNUMBER(AH58-'Choose Housekeeping Genes'!AJ$15),AH58-'Choose Housekeeping Genes'!AJ$15,"")</f>
        <v/>
      </c>
      <c r="CA58" s="74" t="str">
        <f ca="1">IF(ISNUMBER(AI58-'Choose Housekeeping Genes'!AK$15),AI58-'Choose Housekeeping Genes'!AK$15,"")</f>
        <v/>
      </c>
      <c r="CB58" s="74" t="str">
        <f ca="1">IF(ISNUMBER(AJ58-'Choose Housekeeping Genes'!AL$15),AJ58-'Choose Housekeeping Genes'!AL$15,"")</f>
        <v/>
      </c>
      <c r="CC58" s="74" t="str">
        <f ca="1">IF(ISNUMBER(AK58-'Choose Housekeeping Genes'!AM$15),AK58-'Choose Housekeeping Genes'!AM$15,"")</f>
        <v/>
      </c>
      <c r="CD58" s="74" t="str">
        <f ca="1">IF(ISNUMBER(AL58-'Choose Housekeeping Genes'!AN$15),AL58-'Choose Housekeeping Genes'!AN$15,"")</f>
        <v/>
      </c>
      <c r="CE58" s="74" t="str">
        <f ca="1">IF(ISNUMBER(AM58-'Choose Housekeeping Genes'!AO$15),AM58-'Choose Housekeeping Genes'!AO$15,"")</f>
        <v/>
      </c>
      <c r="CF58" s="74" t="str">
        <f ca="1">IF(ISNUMBER(AN58-'Choose Housekeeping Genes'!AP$15),AN58-'Choose Housekeeping Genes'!AP$15,"")</f>
        <v/>
      </c>
      <c r="CG58" s="74" t="str">
        <f ca="1">IF(ISNUMBER(AO58-'Choose Housekeeping Genes'!AQ$15),AO58-'Choose Housekeeping Genes'!AQ$15,"")</f>
        <v/>
      </c>
      <c r="CH58" s="74" t="str">
        <f ca="1">IF(ISNUMBER(AP58-'Choose Housekeeping Genes'!AR$15),AP58-'Choose Housekeeping Genes'!AR$15,"")</f>
        <v/>
      </c>
      <c r="CI58" s="74" t="str">
        <f ca="1">IF(ISNUMBER(AQ58-'Choose Housekeeping Genes'!AS$15),AQ58-'Choose Housekeeping Genes'!AS$15,"")</f>
        <v/>
      </c>
      <c r="CJ58" s="74" t="str">
        <f ca="1">IF(ISNUMBER(AR58-'Choose Housekeeping Genes'!AT$15),AR58-'Choose Housekeeping Genes'!AT$15,"")</f>
        <v/>
      </c>
      <c r="CK58" s="22" t="e">
        <f t="shared" ca="1" si="6"/>
        <v>#DIV/0!</v>
      </c>
      <c r="CL58" s="111" t="e">
        <f t="shared" ca="1" si="7"/>
        <v>#DIV/0!</v>
      </c>
    </row>
    <row r="59" spans="1:90" ht="12.75" customHeight="1" x14ac:dyDescent="0.2">
      <c r="A59" s="27" t="str">
        <f>'Test Sample Data'!A59</f>
        <v>METTL14</v>
      </c>
      <c r="B59" s="28" t="s">
        <v>58</v>
      </c>
      <c r="C59" s="74" t="str">
        <f>IF(SUM('Test Sample Data'!C$3:C$98)&gt;10,IF(AND(ISNUMBER('Test Sample Data'!C59),'Test Sample Data'!C59&lt;35,'Test Sample Data'!C59&gt;0),'Test Sample Data'!C59-'Choose Housekeeping Genes'!D$25,35-'Choose Housekeeping Genes'!D$25),"")</f>
        <v/>
      </c>
      <c r="D59" s="74" t="str">
        <f>IF(SUM('Test Sample Data'!D$3:D$98)&gt;10,IF(AND(ISNUMBER('Test Sample Data'!D59),'Test Sample Data'!D59&lt;35,'Test Sample Data'!D59&gt;0),'Test Sample Data'!D59-'Choose Housekeeping Genes'!E$25,35-'Choose Housekeeping Genes'!E$25),"")</f>
        <v/>
      </c>
      <c r="E59" s="74" t="str">
        <f>IF(SUM('Test Sample Data'!E$3:E$98)&gt;10,IF(AND(ISNUMBER('Test Sample Data'!E59),'Test Sample Data'!E59&lt;35,'Test Sample Data'!E59&gt;0),'Test Sample Data'!E59-'Choose Housekeeping Genes'!F$25,35-'Choose Housekeeping Genes'!F$25),"")</f>
        <v/>
      </c>
      <c r="F59" s="74" t="str">
        <f>IF(SUM('Test Sample Data'!F$3:F$98)&gt;10,IF(AND(ISNUMBER('Test Sample Data'!F59),'Test Sample Data'!F59&lt;35,'Test Sample Data'!F59&gt;0),'Test Sample Data'!F59-'Choose Housekeeping Genes'!G$25,35-'Choose Housekeeping Genes'!G$25),"")</f>
        <v/>
      </c>
      <c r="G59" s="74" t="str">
        <f>IF(SUM('Test Sample Data'!G$3:G$98)&gt;10,IF(AND(ISNUMBER('Test Sample Data'!G59),'Test Sample Data'!G59&lt;35,'Test Sample Data'!G59&gt;0),'Test Sample Data'!G59-'Choose Housekeeping Genes'!H$25,35-'Choose Housekeeping Genes'!H$25),"")</f>
        <v/>
      </c>
      <c r="H59" s="74" t="str">
        <f>IF(SUM('Test Sample Data'!H$3:H$98)&gt;10,IF(AND(ISNUMBER('Test Sample Data'!H59),'Test Sample Data'!H59&lt;35,'Test Sample Data'!H59&gt;0),'Test Sample Data'!H59-'Choose Housekeeping Genes'!I$25,35-'Choose Housekeeping Genes'!I$25),"")</f>
        <v/>
      </c>
      <c r="I59" s="74" t="str">
        <f>IF(SUM('Test Sample Data'!I$3:I$98)&gt;10,IF(AND(ISNUMBER('Test Sample Data'!I59),'Test Sample Data'!I59&lt;35,'Test Sample Data'!I59&gt;0),'Test Sample Data'!I59-'Choose Housekeeping Genes'!J$25,35-'Choose Housekeeping Genes'!J$25),"")</f>
        <v/>
      </c>
      <c r="J59" s="74" t="str">
        <f>IF(SUM('Test Sample Data'!J$3:J$98)&gt;10,IF(AND(ISNUMBER('Test Sample Data'!J59),'Test Sample Data'!J59&lt;35,'Test Sample Data'!J59&gt;0),'Test Sample Data'!J59-'Choose Housekeeping Genes'!K$25,35-'Choose Housekeeping Genes'!K$25),"")</f>
        <v/>
      </c>
      <c r="K59" s="74" t="str">
        <f>IF(SUM('Test Sample Data'!K$3:K$98)&gt;10,IF(AND(ISNUMBER('Test Sample Data'!K59),'Test Sample Data'!K59&lt;35,'Test Sample Data'!K59&gt;0),'Test Sample Data'!K59-'Choose Housekeeping Genes'!L$25,35-'Choose Housekeeping Genes'!L$25),"")</f>
        <v/>
      </c>
      <c r="L59" s="74" t="str">
        <f>IF(SUM('Test Sample Data'!L$3:L$98)&gt;10,IF(AND(ISNUMBER('Test Sample Data'!L59),'Test Sample Data'!L59&lt;35,'Test Sample Data'!L59&gt;0),'Test Sample Data'!L59-'Choose Housekeeping Genes'!M$25,35-'Choose Housekeeping Genes'!M$25),"")</f>
        <v/>
      </c>
      <c r="M59" s="74" t="str">
        <f>IF(SUM('Test Sample Data'!M$3:M$98)&gt;10,IF(AND(ISNUMBER('Test Sample Data'!M59),'Test Sample Data'!M59&lt;35,'Test Sample Data'!M59&gt;0),'Test Sample Data'!M59-'Choose Housekeeping Genes'!N$25,35-'Choose Housekeeping Genes'!N$25),"")</f>
        <v/>
      </c>
      <c r="N59" s="74" t="str">
        <f>IF(SUM('Test Sample Data'!N$3:N$98)&gt;10,IF(AND(ISNUMBER('Test Sample Data'!N59),'Test Sample Data'!N59&lt;35,'Test Sample Data'!N59&gt;0),'Test Sample Data'!N59-'Choose Housekeeping Genes'!O$25,35-'Choose Housekeeping Genes'!O$25),"")</f>
        <v/>
      </c>
      <c r="O59" s="74" t="str">
        <f>IF(SUM('Test Sample Data'!O$3:O$98)&gt;10,IF(AND(ISNUMBER('Test Sample Data'!O59),'Test Sample Data'!O59&lt;35,'Test Sample Data'!O59&gt;0),'Test Sample Data'!O59-'Choose Housekeeping Genes'!P$25,35-'Choose Housekeeping Genes'!P$25),"")</f>
        <v/>
      </c>
      <c r="P59" s="74" t="str">
        <f>IF(SUM('Test Sample Data'!P$3:P$98)&gt;10,IF(AND(ISNUMBER('Test Sample Data'!P59),'Test Sample Data'!P59&lt;35,'Test Sample Data'!P59&gt;0),'Test Sample Data'!P59-'Choose Housekeeping Genes'!Q$25,35-'Choose Housekeeping Genes'!Q$25),"")</f>
        <v/>
      </c>
      <c r="Q59" s="74" t="str">
        <f>IF(SUM('Test Sample Data'!Q$3:Q$98)&gt;10,IF(AND(ISNUMBER('Test Sample Data'!Q59),'Test Sample Data'!Q59&lt;35,'Test Sample Data'!Q59&gt;0),'Test Sample Data'!Q59-'Choose Housekeeping Genes'!R$25,35-'Choose Housekeeping Genes'!R$25),"")</f>
        <v/>
      </c>
      <c r="R59" s="74" t="str">
        <f>IF(SUM('Test Sample Data'!R$3:R$98)&gt;10,IF(AND(ISNUMBER('Test Sample Data'!R59),'Test Sample Data'!R59&lt;35,'Test Sample Data'!R59&gt;0),'Test Sample Data'!R59-'Choose Housekeeping Genes'!S$25,35-'Choose Housekeeping Genes'!S$25),"")</f>
        <v/>
      </c>
      <c r="S59" s="74" t="str">
        <f>IF(SUM('Test Sample Data'!S$3:S$98)&gt;10,IF(AND(ISNUMBER('Test Sample Data'!S59),'Test Sample Data'!S59&lt;35,'Test Sample Data'!S59&gt;0),'Test Sample Data'!S59-'Choose Housekeeping Genes'!T$25,35-'Choose Housekeeping Genes'!T$25),"")</f>
        <v/>
      </c>
      <c r="T59" s="74" t="str">
        <f>IF(SUM('Test Sample Data'!T$3:T$98)&gt;10,IF(AND(ISNUMBER('Test Sample Data'!T59),'Test Sample Data'!T59&lt;35,'Test Sample Data'!T59&gt;0),'Test Sample Data'!T59-'Choose Housekeeping Genes'!U$25,35-'Choose Housekeeping Genes'!U$25),"")</f>
        <v/>
      </c>
      <c r="U59" s="74" t="str">
        <f>IF(SUM('Test Sample Data'!U$3:U$98)&gt;10,IF(AND(ISNUMBER('Test Sample Data'!U59),'Test Sample Data'!U59&lt;35,'Test Sample Data'!U59&gt;0),'Test Sample Data'!U59-'Choose Housekeeping Genes'!V$25,35-'Choose Housekeeping Genes'!V$25),"")</f>
        <v/>
      </c>
      <c r="V59" s="74" t="str">
        <f>IF(SUM('Test Sample Data'!V$3:V$98)&gt;10,IF(AND(ISNUMBER('Test Sample Data'!V59),'Test Sample Data'!V59&lt;35,'Test Sample Data'!V59&gt;0),'Test Sample Data'!V59-'Choose Housekeeping Genes'!W$25,35-'Choose Housekeeping Genes'!W$25),"")</f>
        <v/>
      </c>
      <c r="W59" s="138" t="str">
        <f>'Control Sample Data'!A59</f>
        <v>METTL14</v>
      </c>
      <c r="X59" s="139" t="s">
        <v>58</v>
      </c>
      <c r="Y59" s="74" t="str">
        <f>IF(SUM('Control Sample Data'!C$3:C$98)&gt;10,IF(AND(ISNUMBER('Control Sample Data'!C59),'Control Sample Data'!C59&lt;35,'Control Sample Data'!C59&gt;0),'Control Sample Data'!C59-'Choose Housekeeping Genes'!AA$25,35-'Choose Housekeeping Genes'!AA$25),"")</f>
        <v/>
      </c>
      <c r="Z59" s="74" t="str">
        <f>IF(SUM('Control Sample Data'!D$3:D$98)&gt;10,IF(AND(ISNUMBER('Control Sample Data'!D59),'Control Sample Data'!D59&lt;35,'Control Sample Data'!D59&gt;0),'Control Sample Data'!D59-'Choose Housekeeping Genes'!AB$25,35-'Choose Housekeeping Genes'!AB$25),"")</f>
        <v/>
      </c>
      <c r="AA59" s="74" t="str">
        <f>IF(SUM('Control Sample Data'!E$3:E$98)&gt;10,IF(AND(ISNUMBER('Control Sample Data'!E59),'Control Sample Data'!E59&lt;35,'Control Sample Data'!E59&gt;0),'Control Sample Data'!E59-'Choose Housekeeping Genes'!AC$25,35-'Choose Housekeeping Genes'!AC$25),"")</f>
        <v/>
      </c>
      <c r="AB59" s="74" t="str">
        <f>IF(SUM('Control Sample Data'!F$3:F$98)&gt;10,IF(AND(ISNUMBER('Control Sample Data'!F59),'Control Sample Data'!F59&lt;35,'Control Sample Data'!F59&gt;0),'Control Sample Data'!F59-'Choose Housekeeping Genes'!AD$25,35-'Choose Housekeeping Genes'!AD$25),"")</f>
        <v/>
      </c>
      <c r="AC59" s="74" t="str">
        <f>IF(SUM('Control Sample Data'!G$3:G$98)&gt;10,IF(AND(ISNUMBER('Control Sample Data'!G59),'Control Sample Data'!G59&lt;35,'Control Sample Data'!G59&gt;0),'Control Sample Data'!G59-'Choose Housekeeping Genes'!AE$25,35-'Choose Housekeeping Genes'!AE$25),"")</f>
        <v/>
      </c>
      <c r="AD59" s="74" t="str">
        <f>IF(SUM('Control Sample Data'!H$3:H$98)&gt;10,IF(AND(ISNUMBER('Control Sample Data'!H59),'Control Sample Data'!H59&lt;35,'Control Sample Data'!H59&gt;0),'Control Sample Data'!H59-'Choose Housekeeping Genes'!AF$25,35-'Choose Housekeeping Genes'!AF$25),"")</f>
        <v/>
      </c>
      <c r="AE59" s="74" t="str">
        <f>IF(SUM('Control Sample Data'!I$3:I$98)&gt;10,IF(AND(ISNUMBER('Control Sample Data'!I59),'Control Sample Data'!I59&lt;35,'Control Sample Data'!I59&gt;0),'Control Sample Data'!I59-'Choose Housekeeping Genes'!AG$25,35-'Choose Housekeeping Genes'!AG$25),"")</f>
        <v/>
      </c>
      <c r="AF59" s="74" t="str">
        <f>IF(SUM('Control Sample Data'!J$3:J$98)&gt;10,IF(AND(ISNUMBER('Control Sample Data'!J59),'Control Sample Data'!J59&lt;35,'Control Sample Data'!J59&gt;0),'Control Sample Data'!J59-'Choose Housekeeping Genes'!AH$25,35-'Choose Housekeeping Genes'!AH$25),"")</f>
        <v/>
      </c>
      <c r="AG59" s="74" t="str">
        <f>IF(SUM('Control Sample Data'!K$3:K$98)&gt;10,IF(AND(ISNUMBER('Control Sample Data'!K59),'Control Sample Data'!K59&lt;35,'Control Sample Data'!K59&gt;0),'Control Sample Data'!K59-'Choose Housekeeping Genes'!AI$25,35-'Choose Housekeeping Genes'!AI$25),"")</f>
        <v/>
      </c>
      <c r="AH59" s="74" t="str">
        <f>IF(SUM('Control Sample Data'!L$3:L$98)&gt;10,IF(AND(ISNUMBER('Control Sample Data'!L59),'Control Sample Data'!L59&lt;35,'Control Sample Data'!L59&gt;0),'Control Sample Data'!L59-'Choose Housekeeping Genes'!AJ$25,35-'Choose Housekeeping Genes'!AJ$25),"")</f>
        <v/>
      </c>
      <c r="AI59" s="74" t="str">
        <f>IF(SUM('Control Sample Data'!M$3:M$98)&gt;10,IF(AND(ISNUMBER('Control Sample Data'!M59),'Control Sample Data'!M59&lt;35,'Control Sample Data'!M59&gt;0),'Control Sample Data'!M59-'Choose Housekeeping Genes'!AK$25,35-'Choose Housekeeping Genes'!AK$25),"")</f>
        <v/>
      </c>
      <c r="AJ59" s="74" t="str">
        <f>IF(SUM('Control Sample Data'!N$3:N$98)&gt;10,IF(AND(ISNUMBER('Control Sample Data'!N59),'Control Sample Data'!N59&lt;35,'Control Sample Data'!N59&gt;0),'Control Sample Data'!N59-'Choose Housekeeping Genes'!AL$25,35-'Choose Housekeeping Genes'!AL$25),"")</f>
        <v/>
      </c>
      <c r="AK59" s="74" t="str">
        <f>IF(SUM('Control Sample Data'!O$3:O$98)&gt;10,IF(AND(ISNUMBER('Control Sample Data'!O59),'Control Sample Data'!O59&lt;35,'Control Sample Data'!O59&gt;0),'Control Sample Data'!O59-'Choose Housekeeping Genes'!AM$25,35-'Choose Housekeeping Genes'!AM$25),"")</f>
        <v/>
      </c>
      <c r="AL59" s="74" t="str">
        <f>IF(SUM('Control Sample Data'!P$3:P$98)&gt;10,IF(AND(ISNUMBER('Control Sample Data'!P59),'Control Sample Data'!P59&lt;35,'Control Sample Data'!P59&gt;0),'Control Sample Data'!P59-'Choose Housekeeping Genes'!AN$25,35-'Choose Housekeeping Genes'!AN$25),"")</f>
        <v/>
      </c>
      <c r="AM59" s="74" t="str">
        <f>IF(SUM('Control Sample Data'!Q$3:Q$98)&gt;10,IF(AND(ISNUMBER('Control Sample Data'!Q59),'Control Sample Data'!Q59&lt;35,'Control Sample Data'!Q59&gt;0),'Control Sample Data'!Q59-'Choose Housekeeping Genes'!AO$25,35-'Choose Housekeeping Genes'!AO$25),"")</f>
        <v/>
      </c>
      <c r="AN59" s="74" t="str">
        <f>IF(SUM('Control Sample Data'!R$3:R$98)&gt;10,IF(AND(ISNUMBER('Control Sample Data'!R59),'Control Sample Data'!R59&lt;35,'Control Sample Data'!R59&gt;0),'Control Sample Data'!R59-'Choose Housekeeping Genes'!AP$25,35-'Choose Housekeeping Genes'!AP$25),"")</f>
        <v/>
      </c>
      <c r="AO59" s="74" t="str">
        <f>IF(SUM('Control Sample Data'!S$3:S$98)&gt;10,IF(AND(ISNUMBER('Control Sample Data'!S59),'Control Sample Data'!S59&lt;35,'Control Sample Data'!S59&gt;0),'Control Sample Data'!S59-'Choose Housekeeping Genes'!AQ$25,35-'Choose Housekeeping Genes'!AQ$25),"")</f>
        <v/>
      </c>
      <c r="AP59" s="74" t="str">
        <f>IF(SUM('Control Sample Data'!T$3:T$98)&gt;10,IF(AND(ISNUMBER('Control Sample Data'!T59),'Control Sample Data'!T59&lt;35,'Control Sample Data'!T59&gt;0),'Control Sample Data'!T59-'Choose Housekeeping Genes'!AR$25,35-'Choose Housekeeping Genes'!AR$25),"")</f>
        <v/>
      </c>
      <c r="AQ59" s="74" t="str">
        <f>IF(SUM('Control Sample Data'!U$3:U$98)&gt;10,IF(AND(ISNUMBER('Control Sample Data'!U59),'Control Sample Data'!U59&lt;35,'Control Sample Data'!U59&gt;0),'Control Sample Data'!U59-'Choose Housekeeping Genes'!AS$25,35-'Choose Housekeeping Genes'!AS$25),"")</f>
        <v/>
      </c>
      <c r="AR59" s="74" t="str">
        <f>IF(SUM('Control Sample Data'!V$3:V$98)&gt;10,IF(AND(ISNUMBER('Control Sample Data'!V59),'Control Sample Data'!V59&lt;35,'Control Sample Data'!V59&gt;0),'Control Sample Data'!V59-'Choose Housekeeping Genes'!AT$25,35-'Choose Housekeeping Genes'!AT$25),"")</f>
        <v/>
      </c>
      <c r="AS59" s="29" t="str">
        <f>'Control Sample Data'!A59</f>
        <v>METTL14</v>
      </c>
      <c r="AT59" s="28" t="s">
        <v>58</v>
      </c>
      <c r="AU59" s="74" t="str">
        <f ca="1">IF(ISNUMBER(C59-'Choose Housekeeping Genes'!D$15),C59-'Choose Housekeeping Genes'!D$15,"")</f>
        <v/>
      </c>
      <c r="AV59" s="74" t="str">
        <f ca="1">IF(ISNUMBER(D59-'Choose Housekeeping Genes'!E$15),D59-'Choose Housekeeping Genes'!E$15,"")</f>
        <v/>
      </c>
      <c r="AW59" s="74" t="str">
        <f ca="1">IF(ISNUMBER(E59-'Choose Housekeeping Genes'!F$15),E59-'Choose Housekeeping Genes'!F$15,"")</f>
        <v/>
      </c>
      <c r="AX59" s="74" t="str">
        <f ca="1">IF(ISNUMBER(F59-'Choose Housekeeping Genes'!G$15),F59-'Choose Housekeeping Genes'!G$15,"")</f>
        <v/>
      </c>
      <c r="AY59" s="74" t="str">
        <f ca="1">IF(ISNUMBER(G59-'Choose Housekeeping Genes'!H$15),G59-'Choose Housekeeping Genes'!H$15,"")</f>
        <v/>
      </c>
      <c r="AZ59" s="74" t="str">
        <f ca="1">IF(ISNUMBER(H59-'Choose Housekeeping Genes'!I$15),H59-'Choose Housekeeping Genes'!I$15,"")</f>
        <v/>
      </c>
      <c r="BA59" s="74" t="str">
        <f ca="1">IF(ISNUMBER(I59-'Choose Housekeeping Genes'!J$15),I59-'Choose Housekeeping Genes'!J$15,"")</f>
        <v/>
      </c>
      <c r="BB59" s="74" t="str">
        <f ca="1">IF(ISNUMBER(J59-'Choose Housekeeping Genes'!K$15),J59-'Choose Housekeeping Genes'!K$15,"")</f>
        <v/>
      </c>
      <c r="BC59" s="74" t="str">
        <f ca="1">IF(ISNUMBER(K59-'Choose Housekeeping Genes'!L$15),K59-'Choose Housekeeping Genes'!L$15,"")</f>
        <v/>
      </c>
      <c r="BD59" s="74" t="str">
        <f ca="1">IF(ISNUMBER(L59-'Choose Housekeeping Genes'!M$15),L59-'Choose Housekeeping Genes'!M$15,"")</f>
        <v/>
      </c>
      <c r="BE59" s="74" t="str">
        <f ca="1">IF(ISNUMBER(M59-'Choose Housekeeping Genes'!N$15),M59-'Choose Housekeeping Genes'!N$15,"")</f>
        <v/>
      </c>
      <c r="BF59" s="74" t="str">
        <f ca="1">IF(ISNUMBER(N59-'Choose Housekeeping Genes'!O$15),N59-'Choose Housekeeping Genes'!O$15,"")</f>
        <v/>
      </c>
      <c r="BG59" s="74" t="str">
        <f ca="1">IF(ISNUMBER(O59-'Choose Housekeeping Genes'!P$15),O59-'Choose Housekeeping Genes'!P$15,"")</f>
        <v/>
      </c>
      <c r="BH59" s="74" t="str">
        <f ca="1">IF(ISNUMBER(P59-'Choose Housekeeping Genes'!Q$15),P59-'Choose Housekeeping Genes'!Q$15,"")</f>
        <v/>
      </c>
      <c r="BI59" s="74" t="str">
        <f ca="1">IF(ISNUMBER(Q59-'Choose Housekeeping Genes'!R$15),Q59-'Choose Housekeeping Genes'!R$15,"")</f>
        <v/>
      </c>
      <c r="BJ59" s="74" t="str">
        <f ca="1">IF(ISNUMBER(R59-'Choose Housekeeping Genes'!S$15),R59-'Choose Housekeeping Genes'!S$15,"")</f>
        <v/>
      </c>
      <c r="BK59" s="74" t="str">
        <f ca="1">IF(ISNUMBER(S59-'Choose Housekeeping Genes'!T$15),S59-'Choose Housekeeping Genes'!T$15,"")</f>
        <v/>
      </c>
      <c r="BL59" s="74" t="str">
        <f ca="1">IF(ISNUMBER(T59-'Choose Housekeeping Genes'!U$15),T59-'Choose Housekeeping Genes'!U$15,"")</f>
        <v/>
      </c>
      <c r="BM59" s="74" t="str">
        <f ca="1">IF(ISNUMBER(U59-'Choose Housekeeping Genes'!V$15),U59-'Choose Housekeeping Genes'!V$15,"")</f>
        <v/>
      </c>
      <c r="BN59" s="74" t="str">
        <f ca="1">IF(ISNUMBER(V59-'Choose Housekeeping Genes'!W$15),V59-'Choose Housekeeping Genes'!W$15,"")</f>
        <v/>
      </c>
      <c r="BO59" s="141" t="str">
        <f t="shared" si="5"/>
        <v>METTL14</v>
      </c>
      <c r="BP59" s="139" t="s">
        <v>58</v>
      </c>
      <c r="BQ59" s="74" t="str">
        <f ca="1">IF(ISNUMBER(Y59-'Choose Housekeeping Genes'!AA$15),Y59-'Choose Housekeeping Genes'!AA$15,"")</f>
        <v/>
      </c>
      <c r="BR59" s="74" t="str">
        <f ca="1">IF(ISNUMBER(Z59-'Choose Housekeeping Genes'!AB$15),Z59-'Choose Housekeeping Genes'!AB$15,"")</f>
        <v/>
      </c>
      <c r="BS59" s="74" t="str">
        <f ca="1">IF(ISNUMBER(AA59-'Choose Housekeeping Genes'!AC$15),AA59-'Choose Housekeeping Genes'!AC$15,"")</f>
        <v/>
      </c>
      <c r="BT59" s="74" t="str">
        <f ca="1">IF(ISNUMBER(AB59-'Choose Housekeeping Genes'!AD$15),AB59-'Choose Housekeeping Genes'!AD$15,"")</f>
        <v/>
      </c>
      <c r="BU59" s="74" t="str">
        <f ca="1">IF(ISNUMBER(AC59-'Choose Housekeeping Genes'!AE$15),AC59-'Choose Housekeeping Genes'!AE$15,"")</f>
        <v/>
      </c>
      <c r="BV59" s="74" t="str">
        <f ca="1">IF(ISNUMBER(AD59-'Choose Housekeeping Genes'!AF$15),AD59-'Choose Housekeeping Genes'!AF$15,"")</f>
        <v/>
      </c>
      <c r="BW59" s="74" t="str">
        <f ca="1">IF(ISNUMBER(AE59-'Choose Housekeeping Genes'!AG$15),AE59-'Choose Housekeeping Genes'!AG$15,"")</f>
        <v/>
      </c>
      <c r="BX59" s="74" t="str">
        <f ca="1">IF(ISNUMBER(AF59-'Choose Housekeeping Genes'!AH$15),AF59-'Choose Housekeeping Genes'!AH$15,"")</f>
        <v/>
      </c>
      <c r="BY59" s="74" t="str">
        <f ca="1">IF(ISNUMBER(AG59-'Choose Housekeeping Genes'!AI$15),AG59-'Choose Housekeeping Genes'!AI$15,"")</f>
        <v/>
      </c>
      <c r="BZ59" s="74" t="str">
        <f ca="1">IF(ISNUMBER(AH59-'Choose Housekeeping Genes'!AJ$15),AH59-'Choose Housekeeping Genes'!AJ$15,"")</f>
        <v/>
      </c>
      <c r="CA59" s="74" t="str">
        <f ca="1">IF(ISNUMBER(AI59-'Choose Housekeeping Genes'!AK$15),AI59-'Choose Housekeeping Genes'!AK$15,"")</f>
        <v/>
      </c>
      <c r="CB59" s="74" t="str">
        <f ca="1">IF(ISNUMBER(AJ59-'Choose Housekeeping Genes'!AL$15),AJ59-'Choose Housekeeping Genes'!AL$15,"")</f>
        <v/>
      </c>
      <c r="CC59" s="74" t="str">
        <f ca="1">IF(ISNUMBER(AK59-'Choose Housekeeping Genes'!AM$15),AK59-'Choose Housekeeping Genes'!AM$15,"")</f>
        <v/>
      </c>
      <c r="CD59" s="74" t="str">
        <f ca="1">IF(ISNUMBER(AL59-'Choose Housekeeping Genes'!AN$15),AL59-'Choose Housekeeping Genes'!AN$15,"")</f>
        <v/>
      </c>
      <c r="CE59" s="74" t="str">
        <f ca="1">IF(ISNUMBER(AM59-'Choose Housekeeping Genes'!AO$15),AM59-'Choose Housekeeping Genes'!AO$15,"")</f>
        <v/>
      </c>
      <c r="CF59" s="74" t="str">
        <f ca="1">IF(ISNUMBER(AN59-'Choose Housekeeping Genes'!AP$15),AN59-'Choose Housekeeping Genes'!AP$15,"")</f>
        <v/>
      </c>
      <c r="CG59" s="74" t="str">
        <f ca="1">IF(ISNUMBER(AO59-'Choose Housekeeping Genes'!AQ$15),AO59-'Choose Housekeeping Genes'!AQ$15,"")</f>
        <v/>
      </c>
      <c r="CH59" s="74" t="str">
        <f ca="1">IF(ISNUMBER(AP59-'Choose Housekeeping Genes'!AR$15),AP59-'Choose Housekeeping Genes'!AR$15,"")</f>
        <v/>
      </c>
      <c r="CI59" s="74" t="str">
        <f ca="1">IF(ISNUMBER(AQ59-'Choose Housekeeping Genes'!AS$15),AQ59-'Choose Housekeeping Genes'!AS$15,"")</f>
        <v/>
      </c>
      <c r="CJ59" s="74" t="str">
        <f ca="1">IF(ISNUMBER(AR59-'Choose Housekeeping Genes'!AT$15),AR59-'Choose Housekeeping Genes'!AT$15,"")</f>
        <v/>
      </c>
      <c r="CK59" s="22" t="e">
        <f t="shared" ca="1" si="6"/>
        <v>#DIV/0!</v>
      </c>
      <c r="CL59" s="111" t="e">
        <f t="shared" ca="1" si="7"/>
        <v>#DIV/0!</v>
      </c>
    </row>
    <row r="60" spans="1:90" ht="12.75" customHeight="1" x14ac:dyDescent="0.2">
      <c r="A60" s="27" t="str">
        <f>'Test Sample Data'!A60</f>
        <v>METTL3</v>
      </c>
      <c r="B60" s="28" t="s">
        <v>59</v>
      </c>
      <c r="C60" s="74" t="str">
        <f>IF(SUM('Test Sample Data'!C$3:C$98)&gt;10,IF(AND(ISNUMBER('Test Sample Data'!C60),'Test Sample Data'!C60&lt;35,'Test Sample Data'!C60&gt;0),'Test Sample Data'!C60-'Choose Housekeeping Genes'!D$25,35-'Choose Housekeeping Genes'!D$25),"")</f>
        <v/>
      </c>
      <c r="D60" s="74" t="str">
        <f>IF(SUM('Test Sample Data'!D$3:D$98)&gt;10,IF(AND(ISNUMBER('Test Sample Data'!D60),'Test Sample Data'!D60&lt;35,'Test Sample Data'!D60&gt;0),'Test Sample Data'!D60-'Choose Housekeeping Genes'!E$25,35-'Choose Housekeeping Genes'!E$25),"")</f>
        <v/>
      </c>
      <c r="E60" s="74" t="str">
        <f>IF(SUM('Test Sample Data'!E$3:E$98)&gt;10,IF(AND(ISNUMBER('Test Sample Data'!E60),'Test Sample Data'!E60&lt;35,'Test Sample Data'!E60&gt;0),'Test Sample Data'!E60-'Choose Housekeeping Genes'!F$25,35-'Choose Housekeeping Genes'!F$25),"")</f>
        <v/>
      </c>
      <c r="F60" s="74" t="str">
        <f>IF(SUM('Test Sample Data'!F$3:F$98)&gt;10,IF(AND(ISNUMBER('Test Sample Data'!F60),'Test Sample Data'!F60&lt;35,'Test Sample Data'!F60&gt;0),'Test Sample Data'!F60-'Choose Housekeeping Genes'!G$25,35-'Choose Housekeeping Genes'!G$25),"")</f>
        <v/>
      </c>
      <c r="G60" s="74" t="str">
        <f>IF(SUM('Test Sample Data'!G$3:G$98)&gt;10,IF(AND(ISNUMBER('Test Sample Data'!G60),'Test Sample Data'!G60&lt;35,'Test Sample Data'!G60&gt;0),'Test Sample Data'!G60-'Choose Housekeeping Genes'!H$25,35-'Choose Housekeeping Genes'!H$25),"")</f>
        <v/>
      </c>
      <c r="H60" s="74" t="str">
        <f>IF(SUM('Test Sample Data'!H$3:H$98)&gt;10,IF(AND(ISNUMBER('Test Sample Data'!H60),'Test Sample Data'!H60&lt;35,'Test Sample Data'!H60&gt;0),'Test Sample Data'!H60-'Choose Housekeeping Genes'!I$25,35-'Choose Housekeeping Genes'!I$25),"")</f>
        <v/>
      </c>
      <c r="I60" s="74" t="str">
        <f>IF(SUM('Test Sample Data'!I$3:I$98)&gt;10,IF(AND(ISNUMBER('Test Sample Data'!I60),'Test Sample Data'!I60&lt;35,'Test Sample Data'!I60&gt;0),'Test Sample Data'!I60-'Choose Housekeeping Genes'!J$25,35-'Choose Housekeeping Genes'!J$25),"")</f>
        <v/>
      </c>
      <c r="J60" s="74" t="str">
        <f>IF(SUM('Test Sample Data'!J$3:J$98)&gt;10,IF(AND(ISNUMBER('Test Sample Data'!J60),'Test Sample Data'!J60&lt;35,'Test Sample Data'!J60&gt;0),'Test Sample Data'!J60-'Choose Housekeeping Genes'!K$25,35-'Choose Housekeeping Genes'!K$25),"")</f>
        <v/>
      </c>
      <c r="K60" s="74" t="str">
        <f>IF(SUM('Test Sample Data'!K$3:K$98)&gt;10,IF(AND(ISNUMBER('Test Sample Data'!K60),'Test Sample Data'!K60&lt;35,'Test Sample Data'!K60&gt;0),'Test Sample Data'!K60-'Choose Housekeeping Genes'!L$25,35-'Choose Housekeeping Genes'!L$25),"")</f>
        <v/>
      </c>
      <c r="L60" s="74" t="str">
        <f>IF(SUM('Test Sample Data'!L$3:L$98)&gt;10,IF(AND(ISNUMBER('Test Sample Data'!L60),'Test Sample Data'!L60&lt;35,'Test Sample Data'!L60&gt;0),'Test Sample Data'!L60-'Choose Housekeeping Genes'!M$25,35-'Choose Housekeeping Genes'!M$25),"")</f>
        <v/>
      </c>
      <c r="M60" s="74" t="str">
        <f>IF(SUM('Test Sample Data'!M$3:M$98)&gt;10,IF(AND(ISNUMBER('Test Sample Data'!M60),'Test Sample Data'!M60&lt;35,'Test Sample Data'!M60&gt;0),'Test Sample Data'!M60-'Choose Housekeeping Genes'!N$25,35-'Choose Housekeeping Genes'!N$25),"")</f>
        <v/>
      </c>
      <c r="N60" s="74" t="str">
        <f>IF(SUM('Test Sample Data'!N$3:N$98)&gt;10,IF(AND(ISNUMBER('Test Sample Data'!N60),'Test Sample Data'!N60&lt;35,'Test Sample Data'!N60&gt;0),'Test Sample Data'!N60-'Choose Housekeeping Genes'!O$25,35-'Choose Housekeeping Genes'!O$25),"")</f>
        <v/>
      </c>
      <c r="O60" s="74" t="str">
        <f>IF(SUM('Test Sample Data'!O$3:O$98)&gt;10,IF(AND(ISNUMBER('Test Sample Data'!O60),'Test Sample Data'!O60&lt;35,'Test Sample Data'!O60&gt;0),'Test Sample Data'!O60-'Choose Housekeeping Genes'!P$25,35-'Choose Housekeeping Genes'!P$25),"")</f>
        <v/>
      </c>
      <c r="P60" s="74" t="str">
        <f>IF(SUM('Test Sample Data'!P$3:P$98)&gt;10,IF(AND(ISNUMBER('Test Sample Data'!P60),'Test Sample Data'!P60&lt;35,'Test Sample Data'!P60&gt;0),'Test Sample Data'!P60-'Choose Housekeeping Genes'!Q$25,35-'Choose Housekeeping Genes'!Q$25),"")</f>
        <v/>
      </c>
      <c r="Q60" s="74" t="str">
        <f>IF(SUM('Test Sample Data'!Q$3:Q$98)&gt;10,IF(AND(ISNUMBER('Test Sample Data'!Q60),'Test Sample Data'!Q60&lt;35,'Test Sample Data'!Q60&gt;0),'Test Sample Data'!Q60-'Choose Housekeeping Genes'!R$25,35-'Choose Housekeeping Genes'!R$25),"")</f>
        <v/>
      </c>
      <c r="R60" s="74" t="str">
        <f>IF(SUM('Test Sample Data'!R$3:R$98)&gt;10,IF(AND(ISNUMBER('Test Sample Data'!R60),'Test Sample Data'!R60&lt;35,'Test Sample Data'!R60&gt;0),'Test Sample Data'!R60-'Choose Housekeeping Genes'!S$25,35-'Choose Housekeeping Genes'!S$25),"")</f>
        <v/>
      </c>
      <c r="S60" s="74" t="str">
        <f>IF(SUM('Test Sample Data'!S$3:S$98)&gt;10,IF(AND(ISNUMBER('Test Sample Data'!S60),'Test Sample Data'!S60&lt;35,'Test Sample Data'!S60&gt;0),'Test Sample Data'!S60-'Choose Housekeeping Genes'!T$25,35-'Choose Housekeeping Genes'!T$25),"")</f>
        <v/>
      </c>
      <c r="T60" s="74" t="str">
        <f>IF(SUM('Test Sample Data'!T$3:T$98)&gt;10,IF(AND(ISNUMBER('Test Sample Data'!T60),'Test Sample Data'!T60&lt;35,'Test Sample Data'!T60&gt;0),'Test Sample Data'!T60-'Choose Housekeeping Genes'!U$25,35-'Choose Housekeeping Genes'!U$25),"")</f>
        <v/>
      </c>
      <c r="U60" s="74" t="str">
        <f>IF(SUM('Test Sample Data'!U$3:U$98)&gt;10,IF(AND(ISNUMBER('Test Sample Data'!U60),'Test Sample Data'!U60&lt;35,'Test Sample Data'!U60&gt;0),'Test Sample Data'!U60-'Choose Housekeeping Genes'!V$25,35-'Choose Housekeeping Genes'!V$25),"")</f>
        <v/>
      </c>
      <c r="V60" s="74" t="str">
        <f>IF(SUM('Test Sample Data'!V$3:V$98)&gt;10,IF(AND(ISNUMBER('Test Sample Data'!V60),'Test Sample Data'!V60&lt;35,'Test Sample Data'!V60&gt;0),'Test Sample Data'!V60-'Choose Housekeeping Genes'!W$25,35-'Choose Housekeeping Genes'!W$25),"")</f>
        <v/>
      </c>
      <c r="W60" s="138" t="str">
        <f>'Control Sample Data'!A60</f>
        <v>METTL3</v>
      </c>
      <c r="X60" s="139" t="s">
        <v>59</v>
      </c>
      <c r="Y60" s="74" t="str">
        <f>IF(SUM('Control Sample Data'!C$3:C$98)&gt;10,IF(AND(ISNUMBER('Control Sample Data'!C60),'Control Sample Data'!C60&lt;35,'Control Sample Data'!C60&gt;0),'Control Sample Data'!C60-'Choose Housekeeping Genes'!AA$25,35-'Choose Housekeeping Genes'!AA$25),"")</f>
        <v/>
      </c>
      <c r="Z60" s="74" t="str">
        <f>IF(SUM('Control Sample Data'!D$3:D$98)&gt;10,IF(AND(ISNUMBER('Control Sample Data'!D60),'Control Sample Data'!D60&lt;35,'Control Sample Data'!D60&gt;0),'Control Sample Data'!D60-'Choose Housekeeping Genes'!AB$25,35-'Choose Housekeeping Genes'!AB$25),"")</f>
        <v/>
      </c>
      <c r="AA60" s="74" t="str">
        <f>IF(SUM('Control Sample Data'!E$3:E$98)&gt;10,IF(AND(ISNUMBER('Control Sample Data'!E60),'Control Sample Data'!E60&lt;35,'Control Sample Data'!E60&gt;0),'Control Sample Data'!E60-'Choose Housekeeping Genes'!AC$25,35-'Choose Housekeeping Genes'!AC$25),"")</f>
        <v/>
      </c>
      <c r="AB60" s="74" t="str">
        <f>IF(SUM('Control Sample Data'!F$3:F$98)&gt;10,IF(AND(ISNUMBER('Control Sample Data'!F60),'Control Sample Data'!F60&lt;35,'Control Sample Data'!F60&gt;0),'Control Sample Data'!F60-'Choose Housekeeping Genes'!AD$25,35-'Choose Housekeeping Genes'!AD$25),"")</f>
        <v/>
      </c>
      <c r="AC60" s="74" t="str">
        <f>IF(SUM('Control Sample Data'!G$3:G$98)&gt;10,IF(AND(ISNUMBER('Control Sample Data'!G60),'Control Sample Data'!G60&lt;35,'Control Sample Data'!G60&gt;0),'Control Sample Data'!G60-'Choose Housekeeping Genes'!AE$25,35-'Choose Housekeeping Genes'!AE$25),"")</f>
        <v/>
      </c>
      <c r="AD60" s="74" t="str">
        <f>IF(SUM('Control Sample Data'!H$3:H$98)&gt;10,IF(AND(ISNUMBER('Control Sample Data'!H60),'Control Sample Data'!H60&lt;35,'Control Sample Data'!H60&gt;0),'Control Sample Data'!H60-'Choose Housekeeping Genes'!AF$25,35-'Choose Housekeeping Genes'!AF$25),"")</f>
        <v/>
      </c>
      <c r="AE60" s="74" t="str">
        <f>IF(SUM('Control Sample Data'!I$3:I$98)&gt;10,IF(AND(ISNUMBER('Control Sample Data'!I60),'Control Sample Data'!I60&lt;35,'Control Sample Data'!I60&gt;0),'Control Sample Data'!I60-'Choose Housekeeping Genes'!AG$25,35-'Choose Housekeeping Genes'!AG$25),"")</f>
        <v/>
      </c>
      <c r="AF60" s="74" t="str">
        <f>IF(SUM('Control Sample Data'!J$3:J$98)&gt;10,IF(AND(ISNUMBER('Control Sample Data'!J60),'Control Sample Data'!J60&lt;35,'Control Sample Data'!J60&gt;0),'Control Sample Data'!J60-'Choose Housekeeping Genes'!AH$25,35-'Choose Housekeeping Genes'!AH$25),"")</f>
        <v/>
      </c>
      <c r="AG60" s="74" t="str">
        <f>IF(SUM('Control Sample Data'!K$3:K$98)&gt;10,IF(AND(ISNUMBER('Control Sample Data'!K60),'Control Sample Data'!K60&lt;35,'Control Sample Data'!K60&gt;0),'Control Sample Data'!K60-'Choose Housekeeping Genes'!AI$25,35-'Choose Housekeeping Genes'!AI$25),"")</f>
        <v/>
      </c>
      <c r="AH60" s="74" t="str">
        <f>IF(SUM('Control Sample Data'!L$3:L$98)&gt;10,IF(AND(ISNUMBER('Control Sample Data'!L60),'Control Sample Data'!L60&lt;35,'Control Sample Data'!L60&gt;0),'Control Sample Data'!L60-'Choose Housekeeping Genes'!AJ$25,35-'Choose Housekeeping Genes'!AJ$25),"")</f>
        <v/>
      </c>
      <c r="AI60" s="74" t="str">
        <f>IF(SUM('Control Sample Data'!M$3:M$98)&gt;10,IF(AND(ISNUMBER('Control Sample Data'!M60),'Control Sample Data'!M60&lt;35,'Control Sample Data'!M60&gt;0),'Control Sample Data'!M60-'Choose Housekeeping Genes'!AK$25,35-'Choose Housekeeping Genes'!AK$25),"")</f>
        <v/>
      </c>
      <c r="AJ60" s="74" t="str">
        <f>IF(SUM('Control Sample Data'!N$3:N$98)&gt;10,IF(AND(ISNUMBER('Control Sample Data'!N60),'Control Sample Data'!N60&lt;35,'Control Sample Data'!N60&gt;0),'Control Sample Data'!N60-'Choose Housekeeping Genes'!AL$25,35-'Choose Housekeeping Genes'!AL$25),"")</f>
        <v/>
      </c>
      <c r="AK60" s="74" t="str">
        <f>IF(SUM('Control Sample Data'!O$3:O$98)&gt;10,IF(AND(ISNUMBER('Control Sample Data'!O60),'Control Sample Data'!O60&lt;35,'Control Sample Data'!O60&gt;0),'Control Sample Data'!O60-'Choose Housekeeping Genes'!AM$25,35-'Choose Housekeeping Genes'!AM$25),"")</f>
        <v/>
      </c>
      <c r="AL60" s="74" t="str">
        <f>IF(SUM('Control Sample Data'!P$3:P$98)&gt;10,IF(AND(ISNUMBER('Control Sample Data'!P60),'Control Sample Data'!P60&lt;35,'Control Sample Data'!P60&gt;0),'Control Sample Data'!P60-'Choose Housekeeping Genes'!AN$25,35-'Choose Housekeeping Genes'!AN$25),"")</f>
        <v/>
      </c>
      <c r="AM60" s="74" t="str">
        <f>IF(SUM('Control Sample Data'!Q$3:Q$98)&gt;10,IF(AND(ISNUMBER('Control Sample Data'!Q60),'Control Sample Data'!Q60&lt;35,'Control Sample Data'!Q60&gt;0),'Control Sample Data'!Q60-'Choose Housekeeping Genes'!AO$25,35-'Choose Housekeeping Genes'!AO$25),"")</f>
        <v/>
      </c>
      <c r="AN60" s="74" t="str">
        <f>IF(SUM('Control Sample Data'!R$3:R$98)&gt;10,IF(AND(ISNUMBER('Control Sample Data'!R60),'Control Sample Data'!R60&lt;35,'Control Sample Data'!R60&gt;0),'Control Sample Data'!R60-'Choose Housekeeping Genes'!AP$25,35-'Choose Housekeeping Genes'!AP$25),"")</f>
        <v/>
      </c>
      <c r="AO60" s="74" t="str">
        <f>IF(SUM('Control Sample Data'!S$3:S$98)&gt;10,IF(AND(ISNUMBER('Control Sample Data'!S60),'Control Sample Data'!S60&lt;35,'Control Sample Data'!S60&gt;0),'Control Sample Data'!S60-'Choose Housekeeping Genes'!AQ$25,35-'Choose Housekeeping Genes'!AQ$25),"")</f>
        <v/>
      </c>
      <c r="AP60" s="74" t="str">
        <f>IF(SUM('Control Sample Data'!T$3:T$98)&gt;10,IF(AND(ISNUMBER('Control Sample Data'!T60),'Control Sample Data'!T60&lt;35,'Control Sample Data'!T60&gt;0),'Control Sample Data'!T60-'Choose Housekeeping Genes'!AR$25,35-'Choose Housekeeping Genes'!AR$25),"")</f>
        <v/>
      </c>
      <c r="AQ60" s="74" t="str">
        <f>IF(SUM('Control Sample Data'!U$3:U$98)&gt;10,IF(AND(ISNUMBER('Control Sample Data'!U60),'Control Sample Data'!U60&lt;35,'Control Sample Data'!U60&gt;0),'Control Sample Data'!U60-'Choose Housekeeping Genes'!AS$25,35-'Choose Housekeeping Genes'!AS$25),"")</f>
        <v/>
      </c>
      <c r="AR60" s="74" t="str">
        <f>IF(SUM('Control Sample Data'!V$3:V$98)&gt;10,IF(AND(ISNUMBER('Control Sample Data'!V60),'Control Sample Data'!V60&lt;35,'Control Sample Data'!V60&gt;0),'Control Sample Data'!V60-'Choose Housekeeping Genes'!AT$25,35-'Choose Housekeeping Genes'!AT$25),"")</f>
        <v/>
      </c>
      <c r="AS60" s="29" t="str">
        <f>'Control Sample Data'!A60</f>
        <v>METTL3</v>
      </c>
      <c r="AT60" s="28" t="s">
        <v>59</v>
      </c>
      <c r="AU60" s="74" t="str">
        <f ca="1">IF(ISNUMBER(C60-'Choose Housekeeping Genes'!D$15),C60-'Choose Housekeeping Genes'!D$15,"")</f>
        <v/>
      </c>
      <c r="AV60" s="74" t="str">
        <f ca="1">IF(ISNUMBER(D60-'Choose Housekeeping Genes'!E$15),D60-'Choose Housekeeping Genes'!E$15,"")</f>
        <v/>
      </c>
      <c r="AW60" s="74" t="str">
        <f ca="1">IF(ISNUMBER(E60-'Choose Housekeeping Genes'!F$15),E60-'Choose Housekeeping Genes'!F$15,"")</f>
        <v/>
      </c>
      <c r="AX60" s="74" t="str">
        <f ca="1">IF(ISNUMBER(F60-'Choose Housekeeping Genes'!G$15),F60-'Choose Housekeeping Genes'!G$15,"")</f>
        <v/>
      </c>
      <c r="AY60" s="74" t="str">
        <f ca="1">IF(ISNUMBER(G60-'Choose Housekeeping Genes'!H$15),G60-'Choose Housekeeping Genes'!H$15,"")</f>
        <v/>
      </c>
      <c r="AZ60" s="74" t="str">
        <f ca="1">IF(ISNUMBER(H60-'Choose Housekeeping Genes'!I$15),H60-'Choose Housekeeping Genes'!I$15,"")</f>
        <v/>
      </c>
      <c r="BA60" s="74" t="str">
        <f ca="1">IF(ISNUMBER(I60-'Choose Housekeeping Genes'!J$15),I60-'Choose Housekeeping Genes'!J$15,"")</f>
        <v/>
      </c>
      <c r="BB60" s="74" t="str">
        <f ca="1">IF(ISNUMBER(J60-'Choose Housekeeping Genes'!K$15),J60-'Choose Housekeeping Genes'!K$15,"")</f>
        <v/>
      </c>
      <c r="BC60" s="74" t="str">
        <f ca="1">IF(ISNUMBER(K60-'Choose Housekeeping Genes'!L$15),K60-'Choose Housekeeping Genes'!L$15,"")</f>
        <v/>
      </c>
      <c r="BD60" s="74" t="str">
        <f ca="1">IF(ISNUMBER(L60-'Choose Housekeeping Genes'!M$15),L60-'Choose Housekeeping Genes'!M$15,"")</f>
        <v/>
      </c>
      <c r="BE60" s="74" t="str">
        <f ca="1">IF(ISNUMBER(M60-'Choose Housekeeping Genes'!N$15),M60-'Choose Housekeeping Genes'!N$15,"")</f>
        <v/>
      </c>
      <c r="BF60" s="74" t="str">
        <f ca="1">IF(ISNUMBER(N60-'Choose Housekeeping Genes'!O$15),N60-'Choose Housekeeping Genes'!O$15,"")</f>
        <v/>
      </c>
      <c r="BG60" s="74" t="str">
        <f ca="1">IF(ISNUMBER(O60-'Choose Housekeeping Genes'!P$15),O60-'Choose Housekeeping Genes'!P$15,"")</f>
        <v/>
      </c>
      <c r="BH60" s="74" t="str">
        <f ca="1">IF(ISNUMBER(P60-'Choose Housekeeping Genes'!Q$15),P60-'Choose Housekeeping Genes'!Q$15,"")</f>
        <v/>
      </c>
      <c r="BI60" s="74" t="str">
        <f ca="1">IF(ISNUMBER(Q60-'Choose Housekeeping Genes'!R$15),Q60-'Choose Housekeeping Genes'!R$15,"")</f>
        <v/>
      </c>
      <c r="BJ60" s="74" t="str">
        <f ca="1">IF(ISNUMBER(R60-'Choose Housekeeping Genes'!S$15),R60-'Choose Housekeeping Genes'!S$15,"")</f>
        <v/>
      </c>
      <c r="BK60" s="74" t="str">
        <f ca="1">IF(ISNUMBER(S60-'Choose Housekeeping Genes'!T$15),S60-'Choose Housekeeping Genes'!T$15,"")</f>
        <v/>
      </c>
      <c r="BL60" s="74" t="str">
        <f ca="1">IF(ISNUMBER(T60-'Choose Housekeeping Genes'!U$15),T60-'Choose Housekeeping Genes'!U$15,"")</f>
        <v/>
      </c>
      <c r="BM60" s="74" t="str">
        <f ca="1">IF(ISNUMBER(U60-'Choose Housekeeping Genes'!V$15),U60-'Choose Housekeeping Genes'!V$15,"")</f>
        <v/>
      </c>
      <c r="BN60" s="74" t="str">
        <f ca="1">IF(ISNUMBER(V60-'Choose Housekeeping Genes'!W$15),V60-'Choose Housekeeping Genes'!W$15,"")</f>
        <v/>
      </c>
      <c r="BO60" s="141" t="str">
        <f t="shared" si="5"/>
        <v>METTL3</v>
      </c>
      <c r="BP60" s="139" t="s">
        <v>59</v>
      </c>
      <c r="BQ60" s="74" t="str">
        <f ca="1">IF(ISNUMBER(Y60-'Choose Housekeeping Genes'!AA$15),Y60-'Choose Housekeeping Genes'!AA$15,"")</f>
        <v/>
      </c>
      <c r="BR60" s="74" t="str">
        <f ca="1">IF(ISNUMBER(Z60-'Choose Housekeeping Genes'!AB$15),Z60-'Choose Housekeeping Genes'!AB$15,"")</f>
        <v/>
      </c>
      <c r="BS60" s="74" t="str">
        <f ca="1">IF(ISNUMBER(AA60-'Choose Housekeeping Genes'!AC$15),AA60-'Choose Housekeeping Genes'!AC$15,"")</f>
        <v/>
      </c>
      <c r="BT60" s="74" t="str">
        <f ca="1">IF(ISNUMBER(AB60-'Choose Housekeeping Genes'!AD$15),AB60-'Choose Housekeeping Genes'!AD$15,"")</f>
        <v/>
      </c>
      <c r="BU60" s="74" t="str">
        <f ca="1">IF(ISNUMBER(AC60-'Choose Housekeeping Genes'!AE$15),AC60-'Choose Housekeeping Genes'!AE$15,"")</f>
        <v/>
      </c>
      <c r="BV60" s="74" t="str">
        <f ca="1">IF(ISNUMBER(AD60-'Choose Housekeeping Genes'!AF$15),AD60-'Choose Housekeeping Genes'!AF$15,"")</f>
        <v/>
      </c>
      <c r="BW60" s="74" t="str">
        <f ca="1">IF(ISNUMBER(AE60-'Choose Housekeeping Genes'!AG$15),AE60-'Choose Housekeeping Genes'!AG$15,"")</f>
        <v/>
      </c>
      <c r="BX60" s="74" t="str">
        <f ca="1">IF(ISNUMBER(AF60-'Choose Housekeeping Genes'!AH$15),AF60-'Choose Housekeeping Genes'!AH$15,"")</f>
        <v/>
      </c>
      <c r="BY60" s="74" t="str">
        <f ca="1">IF(ISNUMBER(AG60-'Choose Housekeeping Genes'!AI$15),AG60-'Choose Housekeeping Genes'!AI$15,"")</f>
        <v/>
      </c>
      <c r="BZ60" s="74" t="str">
        <f ca="1">IF(ISNUMBER(AH60-'Choose Housekeeping Genes'!AJ$15),AH60-'Choose Housekeeping Genes'!AJ$15,"")</f>
        <v/>
      </c>
      <c r="CA60" s="74" t="str">
        <f ca="1">IF(ISNUMBER(AI60-'Choose Housekeeping Genes'!AK$15),AI60-'Choose Housekeeping Genes'!AK$15,"")</f>
        <v/>
      </c>
      <c r="CB60" s="74" t="str">
        <f ca="1">IF(ISNUMBER(AJ60-'Choose Housekeeping Genes'!AL$15),AJ60-'Choose Housekeeping Genes'!AL$15,"")</f>
        <v/>
      </c>
      <c r="CC60" s="74" t="str">
        <f ca="1">IF(ISNUMBER(AK60-'Choose Housekeeping Genes'!AM$15),AK60-'Choose Housekeeping Genes'!AM$15,"")</f>
        <v/>
      </c>
      <c r="CD60" s="74" t="str">
        <f ca="1">IF(ISNUMBER(AL60-'Choose Housekeeping Genes'!AN$15),AL60-'Choose Housekeeping Genes'!AN$15,"")</f>
        <v/>
      </c>
      <c r="CE60" s="74" t="str">
        <f ca="1">IF(ISNUMBER(AM60-'Choose Housekeeping Genes'!AO$15),AM60-'Choose Housekeeping Genes'!AO$15,"")</f>
        <v/>
      </c>
      <c r="CF60" s="74" t="str">
        <f ca="1">IF(ISNUMBER(AN60-'Choose Housekeeping Genes'!AP$15),AN60-'Choose Housekeeping Genes'!AP$15,"")</f>
        <v/>
      </c>
      <c r="CG60" s="74" t="str">
        <f ca="1">IF(ISNUMBER(AO60-'Choose Housekeeping Genes'!AQ$15),AO60-'Choose Housekeeping Genes'!AQ$15,"")</f>
        <v/>
      </c>
      <c r="CH60" s="74" t="str">
        <f ca="1">IF(ISNUMBER(AP60-'Choose Housekeeping Genes'!AR$15),AP60-'Choose Housekeeping Genes'!AR$15,"")</f>
        <v/>
      </c>
      <c r="CI60" s="74" t="str">
        <f ca="1">IF(ISNUMBER(AQ60-'Choose Housekeeping Genes'!AS$15),AQ60-'Choose Housekeeping Genes'!AS$15,"")</f>
        <v/>
      </c>
      <c r="CJ60" s="74" t="str">
        <f ca="1">IF(ISNUMBER(AR60-'Choose Housekeeping Genes'!AT$15),AR60-'Choose Housekeeping Genes'!AT$15,"")</f>
        <v/>
      </c>
      <c r="CK60" s="22" t="e">
        <f t="shared" ca="1" si="6"/>
        <v>#DIV/0!</v>
      </c>
      <c r="CL60" s="111" t="e">
        <f t="shared" ca="1" si="7"/>
        <v>#DIV/0!</v>
      </c>
    </row>
    <row r="61" spans="1:90" ht="12.75" customHeight="1" x14ac:dyDescent="0.2">
      <c r="A61" s="27" t="str">
        <f>'Test Sample Data'!A61</f>
        <v>METTL4</v>
      </c>
      <c r="B61" s="28" t="s">
        <v>60</v>
      </c>
      <c r="C61" s="74" t="str">
        <f>IF(SUM('Test Sample Data'!C$3:C$98)&gt;10,IF(AND(ISNUMBER('Test Sample Data'!C61),'Test Sample Data'!C61&lt;35,'Test Sample Data'!C61&gt;0),'Test Sample Data'!C61-'Choose Housekeeping Genes'!D$25,35-'Choose Housekeeping Genes'!D$25),"")</f>
        <v/>
      </c>
      <c r="D61" s="74" t="str">
        <f>IF(SUM('Test Sample Data'!D$3:D$98)&gt;10,IF(AND(ISNUMBER('Test Sample Data'!D61),'Test Sample Data'!D61&lt;35,'Test Sample Data'!D61&gt;0),'Test Sample Data'!D61-'Choose Housekeeping Genes'!E$25,35-'Choose Housekeeping Genes'!E$25),"")</f>
        <v/>
      </c>
      <c r="E61" s="74" t="str">
        <f>IF(SUM('Test Sample Data'!E$3:E$98)&gt;10,IF(AND(ISNUMBER('Test Sample Data'!E61),'Test Sample Data'!E61&lt;35,'Test Sample Data'!E61&gt;0),'Test Sample Data'!E61-'Choose Housekeeping Genes'!F$25,35-'Choose Housekeeping Genes'!F$25),"")</f>
        <v/>
      </c>
      <c r="F61" s="74" t="str">
        <f>IF(SUM('Test Sample Data'!F$3:F$98)&gt;10,IF(AND(ISNUMBER('Test Sample Data'!F61),'Test Sample Data'!F61&lt;35,'Test Sample Data'!F61&gt;0),'Test Sample Data'!F61-'Choose Housekeeping Genes'!G$25,35-'Choose Housekeeping Genes'!G$25),"")</f>
        <v/>
      </c>
      <c r="G61" s="74" t="str">
        <f>IF(SUM('Test Sample Data'!G$3:G$98)&gt;10,IF(AND(ISNUMBER('Test Sample Data'!G61),'Test Sample Data'!G61&lt;35,'Test Sample Data'!G61&gt;0),'Test Sample Data'!G61-'Choose Housekeeping Genes'!H$25,35-'Choose Housekeeping Genes'!H$25),"")</f>
        <v/>
      </c>
      <c r="H61" s="74" t="str">
        <f>IF(SUM('Test Sample Data'!H$3:H$98)&gt;10,IF(AND(ISNUMBER('Test Sample Data'!H61),'Test Sample Data'!H61&lt;35,'Test Sample Data'!H61&gt;0),'Test Sample Data'!H61-'Choose Housekeeping Genes'!I$25,35-'Choose Housekeeping Genes'!I$25),"")</f>
        <v/>
      </c>
      <c r="I61" s="74" t="str">
        <f>IF(SUM('Test Sample Data'!I$3:I$98)&gt;10,IF(AND(ISNUMBER('Test Sample Data'!I61),'Test Sample Data'!I61&lt;35,'Test Sample Data'!I61&gt;0),'Test Sample Data'!I61-'Choose Housekeeping Genes'!J$25,35-'Choose Housekeeping Genes'!J$25),"")</f>
        <v/>
      </c>
      <c r="J61" s="74" t="str">
        <f>IF(SUM('Test Sample Data'!J$3:J$98)&gt;10,IF(AND(ISNUMBER('Test Sample Data'!J61),'Test Sample Data'!J61&lt;35,'Test Sample Data'!J61&gt;0),'Test Sample Data'!J61-'Choose Housekeeping Genes'!K$25,35-'Choose Housekeeping Genes'!K$25),"")</f>
        <v/>
      </c>
      <c r="K61" s="74" t="str">
        <f>IF(SUM('Test Sample Data'!K$3:K$98)&gt;10,IF(AND(ISNUMBER('Test Sample Data'!K61),'Test Sample Data'!K61&lt;35,'Test Sample Data'!K61&gt;0),'Test Sample Data'!K61-'Choose Housekeeping Genes'!L$25,35-'Choose Housekeeping Genes'!L$25),"")</f>
        <v/>
      </c>
      <c r="L61" s="74" t="str">
        <f>IF(SUM('Test Sample Data'!L$3:L$98)&gt;10,IF(AND(ISNUMBER('Test Sample Data'!L61),'Test Sample Data'!L61&lt;35,'Test Sample Data'!L61&gt;0),'Test Sample Data'!L61-'Choose Housekeeping Genes'!M$25,35-'Choose Housekeeping Genes'!M$25),"")</f>
        <v/>
      </c>
      <c r="M61" s="74" t="str">
        <f>IF(SUM('Test Sample Data'!M$3:M$98)&gt;10,IF(AND(ISNUMBER('Test Sample Data'!M61),'Test Sample Data'!M61&lt;35,'Test Sample Data'!M61&gt;0),'Test Sample Data'!M61-'Choose Housekeeping Genes'!N$25,35-'Choose Housekeeping Genes'!N$25),"")</f>
        <v/>
      </c>
      <c r="N61" s="74" t="str">
        <f>IF(SUM('Test Sample Data'!N$3:N$98)&gt;10,IF(AND(ISNUMBER('Test Sample Data'!N61),'Test Sample Data'!N61&lt;35,'Test Sample Data'!N61&gt;0),'Test Sample Data'!N61-'Choose Housekeeping Genes'!O$25,35-'Choose Housekeeping Genes'!O$25),"")</f>
        <v/>
      </c>
      <c r="O61" s="74" t="str">
        <f>IF(SUM('Test Sample Data'!O$3:O$98)&gt;10,IF(AND(ISNUMBER('Test Sample Data'!O61),'Test Sample Data'!O61&lt;35,'Test Sample Data'!O61&gt;0),'Test Sample Data'!O61-'Choose Housekeeping Genes'!P$25,35-'Choose Housekeeping Genes'!P$25),"")</f>
        <v/>
      </c>
      <c r="P61" s="74" t="str">
        <f>IF(SUM('Test Sample Data'!P$3:P$98)&gt;10,IF(AND(ISNUMBER('Test Sample Data'!P61),'Test Sample Data'!P61&lt;35,'Test Sample Data'!P61&gt;0),'Test Sample Data'!P61-'Choose Housekeeping Genes'!Q$25,35-'Choose Housekeeping Genes'!Q$25),"")</f>
        <v/>
      </c>
      <c r="Q61" s="74" t="str">
        <f>IF(SUM('Test Sample Data'!Q$3:Q$98)&gt;10,IF(AND(ISNUMBER('Test Sample Data'!Q61),'Test Sample Data'!Q61&lt;35,'Test Sample Data'!Q61&gt;0),'Test Sample Data'!Q61-'Choose Housekeeping Genes'!R$25,35-'Choose Housekeeping Genes'!R$25),"")</f>
        <v/>
      </c>
      <c r="R61" s="74" t="str">
        <f>IF(SUM('Test Sample Data'!R$3:R$98)&gt;10,IF(AND(ISNUMBER('Test Sample Data'!R61),'Test Sample Data'!R61&lt;35,'Test Sample Data'!R61&gt;0),'Test Sample Data'!R61-'Choose Housekeeping Genes'!S$25,35-'Choose Housekeeping Genes'!S$25),"")</f>
        <v/>
      </c>
      <c r="S61" s="74" t="str">
        <f>IF(SUM('Test Sample Data'!S$3:S$98)&gt;10,IF(AND(ISNUMBER('Test Sample Data'!S61),'Test Sample Data'!S61&lt;35,'Test Sample Data'!S61&gt;0),'Test Sample Data'!S61-'Choose Housekeeping Genes'!T$25,35-'Choose Housekeeping Genes'!T$25),"")</f>
        <v/>
      </c>
      <c r="T61" s="74" t="str">
        <f>IF(SUM('Test Sample Data'!T$3:T$98)&gt;10,IF(AND(ISNUMBER('Test Sample Data'!T61),'Test Sample Data'!T61&lt;35,'Test Sample Data'!T61&gt;0),'Test Sample Data'!T61-'Choose Housekeeping Genes'!U$25,35-'Choose Housekeeping Genes'!U$25),"")</f>
        <v/>
      </c>
      <c r="U61" s="74" t="str">
        <f>IF(SUM('Test Sample Data'!U$3:U$98)&gt;10,IF(AND(ISNUMBER('Test Sample Data'!U61),'Test Sample Data'!U61&lt;35,'Test Sample Data'!U61&gt;0),'Test Sample Data'!U61-'Choose Housekeeping Genes'!V$25,35-'Choose Housekeeping Genes'!V$25),"")</f>
        <v/>
      </c>
      <c r="V61" s="74" t="str">
        <f>IF(SUM('Test Sample Data'!V$3:V$98)&gt;10,IF(AND(ISNUMBER('Test Sample Data'!V61),'Test Sample Data'!V61&lt;35,'Test Sample Data'!V61&gt;0),'Test Sample Data'!V61-'Choose Housekeeping Genes'!W$25,35-'Choose Housekeeping Genes'!W$25),"")</f>
        <v/>
      </c>
      <c r="W61" s="138" t="str">
        <f>'Control Sample Data'!A61</f>
        <v>METTL4</v>
      </c>
      <c r="X61" s="139" t="s">
        <v>60</v>
      </c>
      <c r="Y61" s="74" t="str">
        <f>IF(SUM('Control Sample Data'!C$3:C$98)&gt;10,IF(AND(ISNUMBER('Control Sample Data'!C61),'Control Sample Data'!C61&lt;35,'Control Sample Data'!C61&gt;0),'Control Sample Data'!C61-'Choose Housekeeping Genes'!AA$25,35-'Choose Housekeeping Genes'!AA$25),"")</f>
        <v/>
      </c>
      <c r="Z61" s="74" t="str">
        <f>IF(SUM('Control Sample Data'!D$3:D$98)&gt;10,IF(AND(ISNUMBER('Control Sample Data'!D61),'Control Sample Data'!D61&lt;35,'Control Sample Data'!D61&gt;0),'Control Sample Data'!D61-'Choose Housekeeping Genes'!AB$25,35-'Choose Housekeeping Genes'!AB$25),"")</f>
        <v/>
      </c>
      <c r="AA61" s="74" t="str">
        <f>IF(SUM('Control Sample Data'!E$3:E$98)&gt;10,IF(AND(ISNUMBER('Control Sample Data'!E61),'Control Sample Data'!E61&lt;35,'Control Sample Data'!E61&gt;0),'Control Sample Data'!E61-'Choose Housekeeping Genes'!AC$25,35-'Choose Housekeeping Genes'!AC$25),"")</f>
        <v/>
      </c>
      <c r="AB61" s="74" t="str">
        <f>IF(SUM('Control Sample Data'!F$3:F$98)&gt;10,IF(AND(ISNUMBER('Control Sample Data'!F61),'Control Sample Data'!F61&lt;35,'Control Sample Data'!F61&gt;0),'Control Sample Data'!F61-'Choose Housekeeping Genes'!AD$25,35-'Choose Housekeeping Genes'!AD$25),"")</f>
        <v/>
      </c>
      <c r="AC61" s="74" t="str">
        <f>IF(SUM('Control Sample Data'!G$3:G$98)&gt;10,IF(AND(ISNUMBER('Control Sample Data'!G61),'Control Sample Data'!G61&lt;35,'Control Sample Data'!G61&gt;0),'Control Sample Data'!G61-'Choose Housekeeping Genes'!AE$25,35-'Choose Housekeeping Genes'!AE$25),"")</f>
        <v/>
      </c>
      <c r="AD61" s="74" t="str">
        <f>IF(SUM('Control Sample Data'!H$3:H$98)&gt;10,IF(AND(ISNUMBER('Control Sample Data'!H61),'Control Sample Data'!H61&lt;35,'Control Sample Data'!H61&gt;0),'Control Sample Data'!H61-'Choose Housekeeping Genes'!AF$25,35-'Choose Housekeeping Genes'!AF$25),"")</f>
        <v/>
      </c>
      <c r="AE61" s="74" t="str">
        <f>IF(SUM('Control Sample Data'!I$3:I$98)&gt;10,IF(AND(ISNUMBER('Control Sample Data'!I61),'Control Sample Data'!I61&lt;35,'Control Sample Data'!I61&gt;0),'Control Sample Data'!I61-'Choose Housekeeping Genes'!AG$25,35-'Choose Housekeeping Genes'!AG$25),"")</f>
        <v/>
      </c>
      <c r="AF61" s="74" t="str">
        <f>IF(SUM('Control Sample Data'!J$3:J$98)&gt;10,IF(AND(ISNUMBER('Control Sample Data'!J61),'Control Sample Data'!J61&lt;35,'Control Sample Data'!J61&gt;0),'Control Sample Data'!J61-'Choose Housekeeping Genes'!AH$25,35-'Choose Housekeeping Genes'!AH$25),"")</f>
        <v/>
      </c>
      <c r="AG61" s="74" t="str">
        <f>IF(SUM('Control Sample Data'!K$3:K$98)&gt;10,IF(AND(ISNUMBER('Control Sample Data'!K61),'Control Sample Data'!K61&lt;35,'Control Sample Data'!K61&gt;0),'Control Sample Data'!K61-'Choose Housekeeping Genes'!AI$25,35-'Choose Housekeeping Genes'!AI$25),"")</f>
        <v/>
      </c>
      <c r="AH61" s="74" t="str">
        <f>IF(SUM('Control Sample Data'!L$3:L$98)&gt;10,IF(AND(ISNUMBER('Control Sample Data'!L61),'Control Sample Data'!L61&lt;35,'Control Sample Data'!L61&gt;0),'Control Sample Data'!L61-'Choose Housekeeping Genes'!AJ$25,35-'Choose Housekeeping Genes'!AJ$25),"")</f>
        <v/>
      </c>
      <c r="AI61" s="74" t="str">
        <f>IF(SUM('Control Sample Data'!M$3:M$98)&gt;10,IF(AND(ISNUMBER('Control Sample Data'!M61),'Control Sample Data'!M61&lt;35,'Control Sample Data'!M61&gt;0),'Control Sample Data'!M61-'Choose Housekeeping Genes'!AK$25,35-'Choose Housekeeping Genes'!AK$25),"")</f>
        <v/>
      </c>
      <c r="AJ61" s="74" t="str">
        <f>IF(SUM('Control Sample Data'!N$3:N$98)&gt;10,IF(AND(ISNUMBER('Control Sample Data'!N61),'Control Sample Data'!N61&lt;35,'Control Sample Data'!N61&gt;0),'Control Sample Data'!N61-'Choose Housekeeping Genes'!AL$25,35-'Choose Housekeeping Genes'!AL$25),"")</f>
        <v/>
      </c>
      <c r="AK61" s="74" t="str">
        <f>IF(SUM('Control Sample Data'!O$3:O$98)&gt;10,IF(AND(ISNUMBER('Control Sample Data'!O61),'Control Sample Data'!O61&lt;35,'Control Sample Data'!O61&gt;0),'Control Sample Data'!O61-'Choose Housekeeping Genes'!AM$25,35-'Choose Housekeeping Genes'!AM$25),"")</f>
        <v/>
      </c>
      <c r="AL61" s="74" t="str">
        <f>IF(SUM('Control Sample Data'!P$3:P$98)&gt;10,IF(AND(ISNUMBER('Control Sample Data'!P61),'Control Sample Data'!P61&lt;35,'Control Sample Data'!P61&gt;0),'Control Sample Data'!P61-'Choose Housekeeping Genes'!AN$25,35-'Choose Housekeeping Genes'!AN$25),"")</f>
        <v/>
      </c>
      <c r="AM61" s="74" t="str">
        <f>IF(SUM('Control Sample Data'!Q$3:Q$98)&gt;10,IF(AND(ISNUMBER('Control Sample Data'!Q61),'Control Sample Data'!Q61&lt;35,'Control Sample Data'!Q61&gt;0),'Control Sample Data'!Q61-'Choose Housekeeping Genes'!AO$25,35-'Choose Housekeeping Genes'!AO$25),"")</f>
        <v/>
      </c>
      <c r="AN61" s="74" t="str">
        <f>IF(SUM('Control Sample Data'!R$3:R$98)&gt;10,IF(AND(ISNUMBER('Control Sample Data'!R61),'Control Sample Data'!R61&lt;35,'Control Sample Data'!R61&gt;0),'Control Sample Data'!R61-'Choose Housekeeping Genes'!AP$25,35-'Choose Housekeeping Genes'!AP$25),"")</f>
        <v/>
      </c>
      <c r="AO61" s="74" t="str">
        <f>IF(SUM('Control Sample Data'!S$3:S$98)&gt;10,IF(AND(ISNUMBER('Control Sample Data'!S61),'Control Sample Data'!S61&lt;35,'Control Sample Data'!S61&gt;0),'Control Sample Data'!S61-'Choose Housekeeping Genes'!AQ$25,35-'Choose Housekeeping Genes'!AQ$25),"")</f>
        <v/>
      </c>
      <c r="AP61" s="74" t="str">
        <f>IF(SUM('Control Sample Data'!T$3:T$98)&gt;10,IF(AND(ISNUMBER('Control Sample Data'!T61),'Control Sample Data'!T61&lt;35,'Control Sample Data'!T61&gt;0),'Control Sample Data'!T61-'Choose Housekeeping Genes'!AR$25,35-'Choose Housekeeping Genes'!AR$25),"")</f>
        <v/>
      </c>
      <c r="AQ61" s="74" t="str">
        <f>IF(SUM('Control Sample Data'!U$3:U$98)&gt;10,IF(AND(ISNUMBER('Control Sample Data'!U61),'Control Sample Data'!U61&lt;35,'Control Sample Data'!U61&gt;0),'Control Sample Data'!U61-'Choose Housekeeping Genes'!AS$25,35-'Choose Housekeeping Genes'!AS$25),"")</f>
        <v/>
      </c>
      <c r="AR61" s="74" t="str">
        <f>IF(SUM('Control Sample Data'!V$3:V$98)&gt;10,IF(AND(ISNUMBER('Control Sample Data'!V61),'Control Sample Data'!V61&lt;35,'Control Sample Data'!V61&gt;0),'Control Sample Data'!V61-'Choose Housekeeping Genes'!AT$25,35-'Choose Housekeeping Genes'!AT$25),"")</f>
        <v/>
      </c>
      <c r="AS61" s="29" t="str">
        <f>'Control Sample Data'!A61</f>
        <v>METTL4</v>
      </c>
      <c r="AT61" s="28" t="s">
        <v>60</v>
      </c>
      <c r="AU61" s="74" t="str">
        <f ca="1">IF(ISNUMBER(C61-'Choose Housekeeping Genes'!D$15),C61-'Choose Housekeeping Genes'!D$15,"")</f>
        <v/>
      </c>
      <c r="AV61" s="74" t="str">
        <f ca="1">IF(ISNUMBER(D61-'Choose Housekeeping Genes'!E$15),D61-'Choose Housekeeping Genes'!E$15,"")</f>
        <v/>
      </c>
      <c r="AW61" s="74" t="str">
        <f ca="1">IF(ISNUMBER(E61-'Choose Housekeeping Genes'!F$15),E61-'Choose Housekeeping Genes'!F$15,"")</f>
        <v/>
      </c>
      <c r="AX61" s="74" t="str">
        <f ca="1">IF(ISNUMBER(F61-'Choose Housekeeping Genes'!G$15),F61-'Choose Housekeeping Genes'!G$15,"")</f>
        <v/>
      </c>
      <c r="AY61" s="74" t="str">
        <f ca="1">IF(ISNUMBER(G61-'Choose Housekeeping Genes'!H$15),G61-'Choose Housekeeping Genes'!H$15,"")</f>
        <v/>
      </c>
      <c r="AZ61" s="74" t="str">
        <f ca="1">IF(ISNUMBER(H61-'Choose Housekeeping Genes'!I$15),H61-'Choose Housekeeping Genes'!I$15,"")</f>
        <v/>
      </c>
      <c r="BA61" s="74" t="str">
        <f ca="1">IF(ISNUMBER(I61-'Choose Housekeeping Genes'!J$15),I61-'Choose Housekeeping Genes'!J$15,"")</f>
        <v/>
      </c>
      <c r="BB61" s="74" t="str">
        <f ca="1">IF(ISNUMBER(J61-'Choose Housekeeping Genes'!K$15),J61-'Choose Housekeeping Genes'!K$15,"")</f>
        <v/>
      </c>
      <c r="BC61" s="74" t="str">
        <f ca="1">IF(ISNUMBER(K61-'Choose Housekeeping Genes'!L$15),K61-'Choose Housekeeping Genes'!L$15,"")</f>
        <v/>
      </c>
      <c r="BD61" s="74" t="str">
        <f ca="1">IF(ISNUMBER(L61-'Choose Housekeeping Genes'!M$15),L61-'Choose Housekeeping Genes'!M$15,"")</f>
        <v/>
      </c>
      <c r="BE61" s="74" t="str">
        <f ca="1">IF(ISNUMBER(M61-'Choose Housekeeping Genes'!N$15),M61-'Choose Housekeeping Genes'!N$15,"")</f>
        <v/>
      </c>
      <c r="BF61" s="74" t="str">
        <f ca="1">IF(ISNUMBER(N61-'Choose Housekeeping Genes'!O$15),N61-'Choose Housekeeping Genes'!O$15,"")</f>
        <v/>
      </c>
      <c r="BG61" s="74" t="str">
        <f ca="1">IF(ISNUMBER(O61-'Choose Housekeeping Genes'!P$15),O61-'Choose Housekeeping Genes'!P$15,"")</f>
        <v/>
      </c>
      <c r="BH61" s="74" t="str">
        <f ca="1">IF(ISNUMBER(P61-'Choose Housekeeping Genes'!Q$15),P61-'Choose Housekeeping Genes'!Q$15,"")</f>
        <v/>
      </c>
      <c r="BI61" s="74" t="str">
        <f ca="1">IF(ISNUMBER(Q61-'Choose Housekeeping Genes'!R$15),Q61-'Choose Housekeeping Genes'!R$15,"")</f>
        <v/>
      </c>
      <c r="BJ61" s="74" t="str">
        <f ca="1">IF(ISNUMBER(R61-'Choose Housekeeping Genes'!S$15),R61-'Choose Housekeeping Genes'!S$15,"")</f>
        <v/>
      </c>
      <c r="BK61" s="74" t="str">
        <f ca="1">IF(ISNUMBER(S61-'Choose Housekeeping Genes'!T$15),S61-'Choose Housekeeping Genes'!T$15,"")</f>
        <v/>
      </c>
      <c r="BL61" s="74" t="str">
        <f ca="1">IF(ISNUMBER(T61-'Choose Housekeeping Genes'!U$15),T61-'Choose Housekeeping Genes'!U$15,"")</f>
        <v/>
      </c>
      <c r="BM61" s="74" t="str">
        <f ca="1">IF(ISNUMBER(U61-'Choose Housekeeping Genes'!V$15),U61-'Choose Housekeeping Genes'!V$15,"")</f>
        <v/>
      </c>
      <c r="BN61" s="74" t="str">
        <f ca="1">IF(ISNUMBER(V61-'Choose Housekeeping Genes'!W$15),V61-'Choose Housekeeping Genes'!W$15,"")</f>
        <v/>
      </c>
      <c r="BO61" s="141" t="str">
        <f t="shared" si="5"/>
        <v>METTL4</v>
      </c>
      <c r="BP61" s="139" t="s">
        <v>60</v>
      </c>
      <c r="BQ61" s="74" t="str">
        <f ca="1">IF(ISNUMBER(Y61-'Choose Housekeeping Genes'!AA$15),Y61-'Choose Housekeeping Genes'!AA$15,"")</f>
        <v/>
      </c>
      <c r="BR61" s="74" t="str">
        <f ca="1">IF(ISNUMBER(Z61-'Choose Housekeeping Genes'!AB$15),Z61-'Choose Housekeeping Genes'!AB$15,"")</f>
        <v/>
      </c>
      <c r="BS61" s="74" t="str">
        <f ca="1">IF(ISNUMBER(AA61-'Choose Housekeeping Genes'!AC$15),AA61-'Choose Housekeeping Genes'!AC$15,"")</f>
        <v/>
      </c>
      <c r="BT61" s="74" t="str">
        <f ca="1">IF(ISNUMBER(AB61-'Choose Housekeeping Genes'!AD$15),AB61-'Choose Housekeeping Genes'!AD$15,"")</f>
        <v/>
      </c>
      <c r="BU61" s="74" t="str">
        <f ca="1">IF(ISNUMBER(AC61-'Choose Housekeeping Genes'!AE$15),AC61-'Choose Housekeeping Genes'!AE$15,"")</f>
        <v/>
      </c>
      <c r="BV61" s="74" t="str">
        <f ca="1">IF(ISNUMBER(AD61-'Choose Housekeeping Genes'!AF$15),AD61-'Choose Housekeeping Genes'!AF$15,"")</f>
        <v/>
      </c>
      <c r="BW61" s="74" t="str">
        <f ca="1">IF(ISNUMBER(AE61-'Choose Housekeeping Genes'!AG$15),AE61-'Choose Housekeeping Genes'!AG$15,"")</f>
        <v/>
      </c>
      <c r="BX61" s="74" t="str">
        <f ca="1">IF(ISNUMBER(AF61-'Choose Housekeeping Genes'!AH$15),AF61-'Choose Housekeeping Genes'!AH$15,"")</f>
        <v/>
      </c>
      <c r="BY61" s="74" t="str">
        <f ca="1">IF(ISNUMBER(AG61-'Choose Housekeeping Genes'!AI$15),AG61-'Choose Housekeeping Genes'!AI$15,"")</f>
        <v/>
      </c>
      <c r="BZ61" s="74" t="str">
        <f ca="1">IF(ISNUMBER(AH61-'Choose Housekeeping Genes'!AJ$15),AH61-'Choose Housekeeping Genes'!AJ$15,"")</f>
        <v/>
      </c>
      <c r="CA61" s="74" t="str">
        <f ca="1">IF(ISNUMBER(AI61-'Choose Housekeeping Genes'!AK$15),AI61-'Choose Housekeeping Genes'!AK$15,"")</f>
        <v/>
      </c>
      <c r="CB61" s="74" t="str">
        <f ca="1">IF(ISNUMBER(AJ61-'Choose Housekeeping Genes'!AL$15),AJ61-'Choose Housekeeping Genes'!AL$15,"")</f>
        <v/>
      </c>
      <c r="CC61" s="74" t="str">
        <f ca="1">IF(ISNUMBER(AK61-'Choose Housekeeping Genes'!AM$15),AK61-'Choose Housekeeping Genes'!AM$15,"")</f>
        <v/>
      </c>
      <c r="CD61" s="74" t="str">
        <f ca="1">IF(ISNUMBER(AL61-'Choose Housekeeping Genes'!AN$15),AL61-'Choose Housekeeping Genes'!AN$15,"")</f>
        <v/>
      </c>
      <c r="CE61" s="74" t="str">
        <f ca="1">IF(ISNUMBER(AM61-'Choose Housekeeping Genes'!AO$15),AM61-'Choose Housekeeping Genes'!AO$15,"")</f>
        <v/>
      </c>
      <c r="CF61" s="74" t="str">
        <f ca="1">IF(ISNUMBER(AN61-'Choose Housekeeping Genes'!AP$15),AN61-'Choose Housekeeping Genes'!AP$15,"")</f>
        <v/>
      </c>
      <c r="CG61" s="74" t="str">
        <f ca="1">IF(ISNUMBER(AO61-'Choose Housekeeping Genes'!AQ$15),AO61-'Choose Housekeeping Genes'!AQ$15,"")</f>
        <v/>
      </c>
      <c r="CH61" s="74" t="str">
        <f ca="1">IF(ISNUMBER(AP61-'Choose Housekeeping Genes'!AR$15),AP61-'Choose Housekeeping Genes'!AR$15,"")</f>
        <v/>
      </c>
      <c r="CI61" s="74" t="str">
        <f ca="1">IF(ISNUMBER(AQ61-'Choose Housekeeping Genes'!AS$15),AQ61-'Choose Housekeeping Genes'!AS$15,"")</f>
        <v/>
      </c>
      <c r="CJ61" s="74" t="str">
        <f ca="1">IF(ISNUMBER(AR61-'Choose Housekeeping Genes'!AT$15),AR61-'Choose Housekeeping Genes'!AT$15,"")</f>
        <v/>
      </c>
      <c r="CK61" s="22" t="e">
        <f t="shared" ca="1" si="6"/>
        <v>#DIV/0!</v>
      </c>
      <c r="CL61" s="111" t="e">
        <f t="shared" ca="1" si="7"/>
        <v>#DIV/0!</v>
      </c>
    </row>
    <row r="62" spans="1:90" ht="12.75" customHeight="1" x14ac:dyDescent="0.2">
      <c r="A62" s="27" t="str">
        <f>'Test Sample Data'!A62</f>
        <v>WTAP</v>
      </c>
      <c r="B62" s="28" t="s">
        <v>61</v>
      </c>
      <c r="C62" s="74" t="str">
        <f>IF(SUM('Test Sample Data'!C$3:C$98)&gt;10,IF(AND(ISNUMBER('Test Sample Data'!C62),'Test Sample Data'!C62&lt;35,'Test Sample Data'!C62&gt;0),'Test Sample Data'!C62-'Choose Housekeeping Genes'!D$25,35-'Choose Housekeeping Genes'!D$25),"")</f>
        <v/>
      </c>
      <c r="D62" s="74" t="str">
        <f>IF(SUM('Test Sample Data'!D$3:D$98)&gt;10,IF(AND(ISNUMBER('Test Sample Data'!D62),'Test Sample Data'!D62&lt;35,'Test Sample Data'!D62&gt;0),'Test Sample Data'!D62-'Choose Housekeeping Genes'!E$25,35-'Choose Housekeeping Genes'!E$25),"")</f>
        <v/>
      </c>
      <c r="E62" s="74" t="str">
        <f>IF(SUM('Test Sample Data'!E$3:E$98)&gt;10,IF(AND(ISNUMBER('Test Sample Data'!E62),'Test Sample Data'!E62&lt;35,'Test Sample Data'!E62&gt;0),'Test Sample Data'!E62-'Choose Housekeeping Genes'!F$25,35-'Choose Housekeeping Genes'!F$25),"")</f>
        <v/>
      </c>
      <c r="F62" s="74" t="str">
        <f>IF(SUM('Test Sample Data'!F$3:F$98)&gt;10,IF(AND(ISNUMBER('Test Sample Data'!F62),'Test Sample Data'!F62&lt;35,'Test Sample Data'!F62&gt;0),'Test Sample Data'!F62-'Choose Housekeeping Genes'!G$25,35-'Choose Housekeeping Genes'!G$25),"")</f>
        <v/>
      </c>
      <c r="G62" s="74" t="str">
        <f>IF(SUM('Test Sample Data'!G$3:G$98)&gt;10,IF(AND(ISNUMBER('Test Sample Data'!G62),'Test Sample Data'!G62&lt;35,'Test Sample Data'!G62&gt;0),'Test Sample Data'!G62-'Choose Housekeeping Genes'!H$25,35-'Choose Housekeeping Genes'!H$25),"")</f>
        <v/>
      </c>
      <c r="H62" s="74" t="str">
        <f>IF(SUM('Test Sample Data'!H$3:H$98)&gt;10,IF(AND(ISNUMBER('Test Sample Data'!H62),'Test Sample Data'!H62&lt;35,'Test Sample Data'!H62&gt;0),'Test Sample Data'!H62-'Choose Housekeeping Genes'!I$25,35-'Choose Housekeeping Genes'!I$25),"")</f>
        <v/>
      </c>
      <c r="I62" s="74" t="str">
        <f>IF(SUM('Test Sample Data'!I$3:I$98)&gt;10,IF(AND(ISNUMBER('Test Sample Data'!I62),'Test Sample Data'!I62&lt;35,'Test Sample Data'!I62&gt;0),'Test Sample Data'!I62-'Choose Housekeeping Genes'!J$25,35-'Choose Housekeeping Genes'!J$25),"")</f>
        <v/>
      </c>
      <c r="J62" s="74" t="str">
        <f>IF(SUM('Test Sample Data'!J$3:J$98)&gt;10,IF(AND(ISNUMBER('Test Sample Data'!J62),'Test Sample Data'!J62&lt;35,'Test Sample Data'!J62&gt;0),'Test Sample Data'!J62-'Choose Housekeeping Genes'!K$25,35-'Choose Housekeeping Genes'!K$25),"")</f>
        <v/>
      </c>
      <c r="K62" s="74" t="str">
        <f>IF(SUM('Test Sample Data'!K$3:K$98)&gt;10,IF(AND(ISNUMBER('Test Sample Data'!K62),'Test Sample Data'!K62&lt;35,'Test Sample Data'!K62&gt;0),'Test Sample Data'!K62-'Choose Housekeeping Genes'!L$25,35-'Choose Housekeeping Genes'!L$25),"")</f>
        <v/>
      </c>
      <c r="L62" s="74" t="str">
        <f>IF(SUM('Test Sample Data'!L$3:L$98)&gt;10,IF(AND(ISNUMBER('Test Sample Data'!L62),'Test Sample Data'!L62&lt;35,'Test Sample Data'!L62&gt;0),'Test Sample Data'!L62-'Choose Housekeeping Genes'!M$25,35-'Choose Housekeeping Genes'!M$25),"")</f>
        <v/>
      </c>
      <c r="M62" s="74" t="str">
        <f>IF(SUM('Test Sample Data'!M$3:M$98)&gt;10,IF(AND(ISNUMBER('Test Sample Data'!M62),'Test Sample Data'!M62&lt;35,'Test Sample Data'!M62&gt;0),'Test Sample Data'!M62-'Choose Housekeeping Genes'!N$25,35-'Choose Housekeeping Genes'!N$25),"")</f>
        <v/>
      </c>
      <c r="N62" s="74" t="str">
        <f>IF(SUM('Test Sample Data'!N$3:N$98)&gt;10,IF(AND(ISNUMBER('Test Sample Data'!N62),'Test Sample Data'!N62&lt;35,'Test Sample Data'!N62&gt;0),'Test Sample Data'!N62-'Choose Housekeeping Genes'!O$25,35-'Choose Housekeeping Genes'!O$25),"")</f>
        <v/>
      </c>
      <c r="O62" s="74" t="str">
        <f>IF(SUM('Test Sample Data'!O$3:O$98)&gt;10,IF(AND(ISNUMBER('Test Sample Data'!O62),'Test Sample Data'!O62&lt;35,'Test Sample Data'!O62&gt;0),'Test Sample Data'!O62-'Choose Housekeeping Genes'!P$25,35-'Choose Housekeeping Genes'!P$25),"")</f>
        <v/>
      </c>
      <c r="P62" s="74" t="str">
        <f>IF(SUM('Test Sample Data'!P$3:P$98)&gt;10,IF(AND(ISNUMBER('Test Sample Data'!P62),'Test Sample Data'!P62&lt;35,'Test Sample Data'!P62&gt;0),'Test Sample Data'!P62-'Choose Housekeeping Genes'!Q$25,35-'Choose Housekeeping Genes'!Q$25),"")</f>
        <v/>
      </c>
      <c r="Q62" s="74" t="str">
        <f>IF(SUM('Test Sample Data'!Q$3:Q$98)&gt;10,IF(AND(ISNUMBER('Test Sample Data'!Q62),'Test Sample Data'!Q62&lt;35,'Test Sample Data'!Q62&gt;0),'Test Sample Data'!Q62-'Choose Housekeeping Genes'!R$25,35-'Choose Housekeeping Genes'!R$25),"")</f>
        <v/>
      </c>
      <c r="R62" s="74" t="str">
        <f>IF(SUM('Test Sample Data'!R$3:R$98)&gt;10,IF(AND(ISNUMBER('Test Sample Data'!R62),'Test Sample Data'!R62&lt;35,'Test Sample Data'!R62&gt;0),'Test Sample Data'!R62-'Choose Housekeeping Genes'!S$25,35-'Choose Housekeeping Genes'!S$25),"")</f>
        <v/>
      </c>
      <c r="S62" s="74" t="str">
        <f>IF(SUM('Test Sample Data'!S$3:S$98)&gt;10,IF(AND(ISNUMBER('Test Sample Data'!S62),'Test Sample Data'!S62&lt;35,'Test Sample Data'!S62&gt;0),'Test Sample Data'!S62-'Choose Housekeeping Genes'!T$25,35-'Choose Housekeeping Genes'!T$25),"")</f>
        <v/>
      </c>
      <c r="T62" s="74" t="str">
        <f>IF(SUM('Test Sample Data'!T$3:T$98)&gt;10,IF(AND(ISNUMBER('Test Sample Data'!T62),'Test Sample Data'!T62&lt;35,'Test Sample Data'!T62&gt;0),'Test Sample Data'!T62-'Choose Housekeeping Genes'!U$25,35-'Choose Housekeeping Genes'!U$25),"")</f>
        <v/>
      </c>
      <c r="U62" s="74" t="str">
        <f>IF(SUM('Test Sample Data'!U$3:U$98)&gt;10,IF(AND(ISNUMBER('Test Sample Data'!U62),'Test Sample Data'!U62&lt;35,'Test Sample Data'!U62&gt;0),'Test Sample Data'!U62-'Choose Housekeeping Genes'!V$25,35-'Choose Housekeeping Genes'!V$25),"")</f>
        <v/>
      </c>
      <c r="V62" s="74" t="str">
        <f>IF(SUM('Test Sample Data'!V$3:V$98)&gt;10,IF(AND(ISNUMBER('Test Sample Data'!V62),'Test Sample Data'!V62&lt;35,'Test Sample Data'!V62&gt;0),'Test Sample Data'!V62-'Choose Housekeeping Genes'!W$25,35-'Choose Housekeeping Genes'!W$25),"")</f>
        <v/>
      </c>
      <c r="W62" s="138" t="str">
        <f>'Control Sample Data'!A62</f>
        <v>WTAP</v>
      </c>
      <c r="X62" s="139" t="s">
        <v>61</v>
      </c>
      <c r="Y62" s="74" t="str">
        <f>IF(SUM('Control Sample Data'!C$3:C$98)&gt;10,IF(AND(ISNUMBER('Control Sample Data'!C62),'Control Sample Data'!C62&lt;35,'Control Sample Data'!C62&gt;0),'Control Sample Data'!C62-'Choose Housekeeping Genes'!AA$25,35-'Choose Housekeeping Genes'!AA$25),"")</f>
        <v/>
      </c>
      <c r="Z62" s="74" t="str">
        <f>IF(SUM('Control Sample Data'!D$3:D$98)&gt;10,IF(AND(ISNUMBER('Control Sample Data'!D62),'Control Sample Data'!D62&lt;35,'Control Sample Data'!D62&gt;0),'Control Sample Data'!D62-'Choose Housekeeping Genes'!AB$25,35-'Choose Housekeeping Genes'!AB$25),"")</f>
        <v/>
      </c>
      <c r="AA62" s="74" t="str">
        <f>IF(SUM('Control Sample Data'!E$3:E$98)&gt;10,IF(AND(ISNUMBER('Control Sample Data'!E62),'Control Sample Data'!E62&lt;35,'Control Sample Data'!E62&gt;0),'Control Sample Data'!E62-'Choose Housekeeping Genes'!AC$25,35-'Choose Housekeeping Genes'!AC$25),"")</f>
        <v/>
      </c>
      <c r="AB62" s="74" t="str">
        <f>IF(SUM('Control Sample Data'!F$3:F$98)&gt;10,IF(AND(ISNUMBER('Control Sample Data'!F62),'Control Sample Data'!F62&lt;35,'Control Sample Data'!F62&gt;0),'Control Sample Data'!F62-'Choose Housekeeping Genes'!AD$25,35-'Choose Housekeeping Genes'!AD$25),"")</f>
        <v/>
      </c>
      <c r="AC62" s="74" t="str">
        <f>IF(SUM('Control Sample Data'!G$3:G$98)&gt;10,IF(AND(ISNUMBER('Control Sample Data'!G62),'Control Sample Data'!G62&lt;35,'Control Sample Data'!G62&gt;0),'Control Sample Data'!G62-'Choose Housekeeping Genes'!AE$25,35-'Choose Housekeeping Genes'!AE$25),"")</f>
        <v/>
      </c>
      <c r="AD62" s="74" t="str">
        <f>IF(SUM('Control Sample Data'!H$3:H$98)&gt;10,IF(AND(ISNUMBER('Control Sample Data'!H62),'Control Sample Data'!H62&lt;35,'Control Sample Data'!H62&gt;0),'Control Sample Data'!H62-'Choose Housekeeping Genes'!AF$25,35-'Choose Housekeeping Genes'!AF$25),"")</f>
        <v/>
      </c>
      <c r="AE62" s="74" t="str">
        <f>IF(SUM('Control Sample Data'!I$3:I$98)&gt;10,IF(AND(ISNUMBER('Control Sample Data'!I62),'Control Sample Data'!I62&lt;35,'Control Sample Data'!I62&gt;0),'Control Sample Data'!I62-'Choose Housekeeping Genes'!AG$25,35-'Choose Housekeeping Genes'!AG$25),"")</f>
        <v/>
      </c>
      <c r="AF62" s="74" t="str">
        <f>IF(SUM('Control Sample Data'!J$3:J$98)&gt;10,IF(AND(ISNUMBER('Control Sample Data'!J62),'Control Sample Data'!J62&lt;35,'Control Sample Data'!J62&gt;0),'Control Sample Data'!J62-'Choose Housekeeping Genes'!AH$25,35-'Choose Housekeeping Genes'!AH$25),"")</f>
        <v/>
      </c>
      <c r="AG62" s="74" t="str">
        <f>IF(SUM('Control Sample Data'!K$3:K$98)&gt;10,IF(AND(ISNUMBER('Control Sample Data'!K62),'Control Sample Data'!K62&lt;35,'Control Sample Data'!K62&gt;0),'Control Sample Data'!K62-'Choose Housekeeping Genes'!AI$25,35-'Choose Housekeeping Genes'!AI$25),"")</f>
        <v/>
      </c>
      <c r="AH62" s="74" t="str">
        <f>IF(SUM('Control Sample Data'!L$3:L$98)&gt;10,IF(AND(ISNUMBER('Control Sample Data'!L62),'Control Sample Data'!L62&lt;35,'Control Sample Data'!L62&gt;0),'Control Sample Data'!L62-'Choose Housekeeping Genes'!AJ$25,35-'Choose Housekeeping Genes'!AJ$25),"")</f>
        <v/>
      </c>
      <c r="AI62" s="74" t="str">
        <f>IF(SUM('Control Sample Data'!M$3:M$98)&gt;10,IF(AND(ISNUMBER('Control Sample Data'!M62),'Control Sample Data'!M62&lt;35,'Control Sample Data'!M62&gt;0),'Control Sample Data'!M62-'Choose Housekeeping Genes'!AK$25,35-'Choose Housekeeping Genes'!AK$25),"")</f>
        <v/>
      </c>
      <c r="AJ62" s="74" t="str">
        <f>IF(SUM('Control Sample Data'!N$3:N$98)&gt;10,IF(AND(ISNUMBER('Control Sample Data'!N62),'Control Sample Data'!N62&lt;35,'Control Sample Data'!N62&gt;0),'Control Sample Data'!N62-'Choose Housekeeping Genes'!AL$25,35-'Choose Housekeeping Genes'!AL$25),"")</f>
        <v/>
      </c>
      <c r="AK62" s="74" t="str">
        <f>IF(SUM('Control Sample Data'!O$3:O$98)&gt;10,IF(AND(ISNUMBER('Control Sample Data'!O62),'Control Sample Data'!O62&lt;35,'Control Sample Data'!O62&gt;0),'Control Sample Data'!O62-'Choose Housekeeping Genes'!AM$25,35-'Choose Housekeeping Genes'!AM$25),"")</f>
        <v/>
      </c>
      <c r="AL62" s="74" t="str">
        <f>IF(SUM('Control Sample Data'!P$3:P$98)&gt;10,IF(AND(ISNUMBER('Control Sample Data'!P62),'Control Sample Data'!P62&lt;35,'Control Sample Data'!P62&gt;0),'Control Sample Data'!P62-'Choose Housekeeping Genes'!AN$25,35-'Choose Housekeeping Genes'!AN$25),"")</f>
        <v/>
      </c>
      <c r="AM62" s="74" t="str">
        <f>IF(SUM('Control Sample Data'!Q$3:Q$98)&gt;10,IF(AND(ISNUMBER('Control Sample Data'!Q62),'Control Sample Data'!Q62&lt;35,'Control Sample Data'!Q62&gt;0),'Control Sample Data'!Q62-'Choose Housekeeping Genes'!AO$25,35-'Choose Housekeeping Genes'!AO$25),"")</f>
        <v/>
      </c>
      <c r="AN62" s="74" t="str">
        <f>IF(SUM('Control Sample Data'!R$3:R$98)&gt;10,IF(AND(ISNUMBER('Control Sample Data'!R62),'Control Sample Data'!R62&lt;35,'Control Sample Data'!R62&gt;0),'Control Sample Data'!R62-'Choose Housekeeping Genes'!AP$25,35-'Choose Housekeeping Genes'!AP$25),"")</f>
        <v/>
      </c>
      <c r="AO62" s="74" t="str">
        <f>IF(SUM('Control Sample Data'!S$3:S$98)&gt;10,IF(AND(ISNUMBER('Control Sample Data'!S62),'Control Sample Data'!S62&lt;35,'Control Sample Data'!S62&gt;0),'Control Sample Data'!S62-'Choose Housekeeping Genes'!AQ$25,35-'Choose Housekeeping Genes'!AQ$25),"")</f>
        <v/>
      </c>
      <c r="AP62" s="74" t="str">
        <f>IF(SUM('Control Sample Data'!T$3:T$98)&gt;10,IF(AND(ISNUMBER('Control Sample Data'!T62),'Control Sample Data'!T62&lt;35,'Control Sample Data'!T62&gt;0),'Control Sample Data'!T62-'Choose Housekeeping Genes'!AR$25,35-'Choose Housekeeping Genes'!AR$25),"")</f>
        <v/>
      </c>
      <c r="AQ62" s="74" t="str">
        <f>IF(SUM('Control Sample Data'!U$3:U$98)&gt;10,IF(AND(ISNUMBER('Control Sample Data'!U62),'Control Sample Data'!U62&lt;35,'Control Sample Data'!U62&gt;0),'Control Sample Data'!U62-'Choose Housekeeping Genes'!AS$25,35-'Choose Housekeeping Genes'!AS$25),"")</f>
        <v/>
      </c>
      <c r="AR62" s="74" t="str">
        <f>IF(SUM('Control Sample Data'!V$3:V$98)&gt;10,IF(AND(ISNUMBER('Control Sample Data'!V62),'Control Sample Data'!V62&lt;35,'Control Sample Data'!V62&gt;0),'Control Sample Data'!V62-'Choose Housekeeping Genes'!AT$25,35-'Choose Housekeeping Genes'!AT$25),"")</f>
        <v/>
      </c>
      <c r="AS62" s="29" t="str">
        <f>'Control Sample Data'!A62</f>
        <v>WTAP</v>
      </c>
      <c r="AT62" s="28" t="s">
        <v>61</v>
      </c>
      <c r="AU62" s="74" t="str">
        <f ca="1">IF(ISNUMBER(C62-'Choose Housekeeping Genes'!D$15),C62-'Choose Housekeeping Genes'!D$15,"")</f>
        <v/>
      </c>
      <c r="AV62" s="74" t="str">
        <f ca="1">IF(ISNUMBER(D62-'Choose Housekeeping Genes'!E$15),D62-'Choose Housekeeping Genes'!E$15,"")</f>
        <v/>
      </c>
      <c r="AW62" s="74" t="str">
        <f ca="1">IF(ISNUMBER(E62-'Choose Housekeeping Genes'!F$15),E62-'Choose Housekeeping Genes'!F$15,"")</f>
        <v/>
      </c>
      <c r="AX62" s="74" t="str">
        <f ca="1">IF(ISNUMBER(F62-'Choose Housekeeping Genes'!G$15),F62-'Choose Housekeeping Genes'!G$15,"")</f>
        <v/>
      </c>
      <c r="AY62" s="74" t="str">
        <f ca="1">IF(ISNUMBER(G62-'Choose Housekeeping Genes'!H$15),G62-'Choose Housekeeping Genes'!H$15,"")</f>
        <v/>
      </c>
      <c r="AZ62" s="74" t="str">
        <f ca="1">IF(ISNUMBER(H62-'Choose Housekeeping Genes'!I$15),H62-'Choose Housekeeping Genes'!I$15,"")</f>
        <v/>
      </c>
      <c r="BA62" s="74" t="str">
        <f ca="1">IF(ISNUMBER(I62-'Choose Housekeeping Genes'!J$15),I62-'Choose Housekeeping Genes'!J$15,"")</f>
        <v/>
      </c>
      <c r="BB62" s="74" t="str">
        <f ca="1">IF(ISNUMBER(J62-'Choose Housekeeping Genes'!K$15),J62-'Choose Housekeeping Genes'!K$15,"")</f>
        <v/>
      </c>
      <c r="BC62" s="74" t="str">
        <f ca="1">IF(ISNUMBER(K62-'Choose Housekeeping Genes'!L$15),K62-'Choose Housekeeping Genes'!L$15,"")</f>
        <v/>
      </c>
      <c r="BD62" s="74" t="str">
        <f ca="1">IF(ISNUMBER(L62-'Choose Housekeeping Genes'!M$15),L62-'Choose Housekeeping Genes'!M$15,"")</f>
        <v/>
      </c>
      <c r="BE62" s="74" t="str">
        <f ca="1">IF(ISNUMBER(M62-'Choose Housekeeping Genes'!N$15),M62-'Choose Housekeeping Genes'!N$15,"")</f>
        <v/>
      </c>
      <c r="BF62" s="74" t="str">
        <f ca="1">IF(ISNUMBER(N62-'Choose Housekeeping Genes'!O$15),N62-'Choose Housekeeping Genes'!O$15,"")</f>
        <v/>
      </c>
      <c r="BG62" s="74" t="str">
        <f ca="1">IF(ISNUMBER(O62-'Choose Housekeeping Genes'!P$15),O62-'Choose Housekeeping Genes'!P$15,"")</f>
        <v/>
      </c>
      <c r="BH62" s="74" t="str">
        <f ca="1">IF(ISNUMBER(P62-'Choose Housekeeping Genes'!Q$15),P62-'Choose Housekeeping Genes'!Q$15,"")</f>
        <v/>
      </c>
      <c r="BI62" s="74" t="str">
        <f ca="1">IF(ISNUMBER(Q62-'Choose Housekeeping Genes'!R$15),Q62-'Choose Housekeeping Genes'!R$15,"")</f>
        <v/>
      </c>
      <c r="BJ62" s="74" t="str">
        <f ca="1">IF(ISNUMBER(R62-'Choose Housekeeping Genes'!S$15),R62-'Choose Housekeeping Genes'!S$15,"")</f>
        <v/>
      </c>
      <c r="BK62" s="74" t="str">
        <f ca="1">IF(ISNUMBER(S62-'Choose Housekeeping Genes'!T$15),S62-'Choose Housekeeping Genes'!T$15,"")</f>
        <v/>
      </c>
      <c r="BL62" s="74" t="str">
        <f ca="1">IF(ISNUMBER(T62-'Choose Housekeeping Genes'!U$15),T62-'Choose Housekeeping Genes'!U$15,"")</f>
        <v/>
      </c>
      <c r="BM62" s="74" t="str">
        <f ca="1">IF(ISNUMBER(U62-'Choose Housekeeping Genes'!V$15),U62-'Choose Housekeeping Genes'!V$15,"")</f>
        <v/>
      </c>
      <c r="BN62" s="74" t="str">
        <f ca="1">IF(ISNUMBER(V62-'Choose Housekeeping Genes'!W$15),V62-'Choose Housekeeping Genes'!W$15,"")</f>
        <v/>
      </c>
      <c r="BO62" s="141" t="str">
        <f t="shared" si="5"/>
        <v>WTAP</v>
      </c>
      <c r="BP62" s="139" t="s">
        <v>61</v>
      </c>
      <c r="BQ62" s="74" t="str">
        <f ca="1">IF(ISNUMBER(Y62-'Choose Housekeeping Genes'!AA$15),Y62-'Choose Housekeeping Genes'!AA$15,"")</f>
        <v/>
      </c>
      <c r="BR62" s="74" t="str">
        <f ca="1">IF(ISNUMBER(Z62-'Choose Housekeeping Genes'!AB$15),Z62-'Choose Housekeeping Genes'!AB$15,"")</f>
        <v/>
      </c>
      <c r="BS62" s="74" t="str">
        <f ca="1">IF(ISNUMBER(AA62-'Choose Housekeeping Genes'!AC$15),AA62-'Choose Housekeeping Genes'!AC$15,"")</f>
        <v/>
      </c>
      <c r="BT62" s="74" t="str">
        <f ca="1">IF(ISNUMBER(AB62-'Choose Housekeeping Genes'!AD$15),AB62-'Choose Housekeeping Genes'!AD$15,"")</f>
        <v/>
      </c>
      <c r="BU62" s="74" t="str">
        <f ca="1">IF(ISNUMBER(AC62-'Choose Housekeeping Genes'!AE$15),AC62-'Choose Housekeeping Genes'!AE$15,"")</f>
        <v/>
      </c>
      <c r="BV62" s="74" t="str">
        <f ca="1">IF(ISNUMBER(AD62-'Choose Housekeeping Genes'!AF$15),AD62-'Choose Housekeeping Genes'!AF$15,"")</f>
        <v/>
      </c>
      <c r="BW62" s="74" t="str">
        <f ca="1">IF(ISNUMBER(AE62-'Choose Housekeeping Genes'!AG$15),AE62-'Choose Housekeeping Genes'!AG$15,"")</f>
        <v/>
      </c>
      <c r="BX62" s="74" t="str">
        <f ca="1">IF(ISNUMBER(AF62-'Choose Housekeeping Genes'!AH$15),AF62-'Choose Housekeeping Genes'!AH$15,"")</f>
        <v/>
      </c>
      <c r="BY62" s="74" t="str">
        <f ca="1">IF(ISNUMBER(AG62-'Choose Housekeeping Genes'!AI$15),AG62-'Choose Housekeeping Genes'!AI$15,"")</f>
        <v/>
      </c>
      <c r="BZ62" s="74" t="str">
        <f ca="1">IF(ISNUMBER(AH62-'Choose Housekeeping Genes'!AJ$15),AH62-'Choose Housekeeping Genes'!AJ$15,"")</f>
        <v/>
      </c>
      <c r="CA62" s="74" t="str">
        <f ca="1">IF(ISNUMBER(AI62-'Choose Housekeeping Genes'!AK$15),AI62-'Choose Housekeeping Genes'!AK$15,"")</f>
        <v/>
      </c>
      <c r="CB62" s="74" t="str">
        <f ca="1">IF(ISNUMBER(AJ62-'Choose Housekeeping Genes'!AL$15),AJ62-'Choose Housekeeping Genes'!AL$15,"")</f>
        <v/>
      </c>
      <c r="CC62" s="74" t="str">
        <f ca="1">IF(ISNUMBER(AK62-'Choose Housekeeping Genes'!AM$15),AK62-'Choose Housekeeping Genes'!AM$15,"")</f>
        <v/>
      </c>
      <c r="CD62" s="74" t="str">
        <f ca="1">IF(ISNUMBER(AL62-'Choose Housekeeping Genes'!AN$15),AL62-'Choose Housekeeping Genes'!AN$15,"")</f>
        <v/>
      </c>
      <c r="CE62" s="74" t="str">
        <f ca="1">IF(ISNUMBER(AM62-'Choose Housekeeping Genes'!AO$15),AM62-'Choose Housekeeping Genes'!AO$15,"")</f>
        <v/>
      </c>
      <c r="CF62" s="74" t="str">
        <f ca="1">IF(ISNUMBER(AN62-'Choose Housekeeping Genes'!AP$15),AN62-'Choose Housekeeping Genes'!AP$15,"")</f>
        <v/>
      </c>
      <c r="CG62" s="74" t="str">
        <f ca="1">IF(ISNUMBER(AO62-'Choose Housekeeping Genes'!AQ$15),AO62-'Choose Housekeeping Genes'!AQ$15,"")</f>
        <v/>
      </c>
      <c r="CH62" s="74" t="str">
        <f ca="1">IF(ISNUMBER(AP62-'Choose Housekeeping Genes'!AR$15),AP62-'Choose Housekeeping Genes'!AR$15,"")</f>
        <v/>
      </c>
      <c r="CI62" s="74" t="str">
        <f ca="1">IF(ISNUMBER(AQ62-'Choose Housekeeping Genes'!AS$15),AQ62-'Choose Housekeeping Genes'!AS$15,"")</f>
        <v/>
      </c>
      <c r="CJ62" s="74" t="str">
        <f ca="1">IF(ISNUMBER(AR62-'Choose Housekeeping Genes'!AT$15),AR62-'Choose Housekeeping Genes'!AT$15,"")</f>
        <v/>
      </c>
      <c r="CK62" s="22" t="e">
        <f t="shared" ca="1" si="6"/>
        <v>#DIV/0!</v>
      </c>
      <c r="CL62" s="111" t="e">
        <f t="shared" ca="1" si="7"/>
        <v>#DIV/0!</v>
      </c>
    </row>
    <row r="63" spans="1:90" ht="12.75" customHeight="1" x14ac:dyDescent="0.2">
      <c r="A63" s="27" t="str">
        <f>'Test Sample Data'!A63</f>
        <v>DGCR8</v>
      </c>
      <c r="B63" s="28" t="s">
        <v>62</v>
      </c>
      <c r="C63" s="74" t="str">
        <f>IF(SUM('Test Sample Data'!C$3:C$98)&gt;10,IF(AND(ISNUMBER('Test Sample Data'!C63),'Test Sample Data'!C63&lt;35,'Test Sample Data'!C63&gt;0),'Test Sample Data'!C63-'Choose Housekeeping Genes'!D$25,35-'Choose Housekeeping Genes'!D$25),"")</f>
        <v/>
      </c>
      <c r="D63" s="74" t="str">
        <f>IF(SUM('Test Sample Data'!D$3:D$98)&gt;10,IF(AND(ISNUMBER('Test Sample Data'!D63),'Test Sample Data'!D63&lt;35,'Test Sample Data'!D63&gt;0),'Test Sample Data'!D63-'Choose Housekeeping Genes'!E$25,35-'Choose Housekeeping Genes'!E$25),"")</f>
        <v/>
      </c>
      <c r="E63" s="74" t="str">
        <f>IF(SUM('Test Sample Data'!E$3:E$98)&gt;10,IF(AND(ISNUMBER('Test Sample Data'!E63),'Test Sample Data'!E63&lt;35,'Test Sample Data'!E63&gt;0),'Test Sample Data'!E63-'Choose Housekeeping Genes'!F$25,35-'Choose Housekeeping Genes'!F$25),"")</f>
        <v/>
      </c>
      <c r="F63" s="74" t="str">
        <f>IF(SUM('Test Sample Data'!F$3:F$98)&gt;10,IF(AND(ISNUMBER('Test Sample Data'!F63),'Test Sample Data'!F63&lt;35,'Test Sample Data'!F63&gt;0),'Test Sample Data'!F63-'Choose Housekeeping Genes'!G$25,35-'Choose Housekeeping Genes'!G$25),"")</f>
        <v/>
      </c>
      <c r="G63" s="74" t="str">
        <f>IF(SUM('Test Sample Data'!G$3:G$98)&gt;10,IF(AND(ISNUMBER('Test Sample Data'!G63),'Test Sample Data'!G63&lt;35,'Test Sample Data'!G63&gt;0),'Test Sample Data'!G63-'Choose Housekeeping Genes'!H$25,35-'Choose Housekeeping Genes'!H$25),"")</f>
        <v/>
      </c>
      <c r="H63" s="74" t="str">
        <f>IF(SUM('Test Sample Data'!H$3:H$98)&gt;10,IF(AND(ISNUMBER('Test Sample Data'!H63),'Test Sample Data'!H63&lt;35,'Test Sample Data'!H63&gt;0),'Test Sample Data'!H63-'Choose Housekeeping Genes'!I$25,35-'Choose Housekeeping Genes'!I$25),"")</f>
        <v/>
      </c>
      <c r="I63" s="74" t="str">
        <f>IF(SUM('Test Sample Data'!I$3:I$98)&gt;10,IF(AND(ISNUMBER('Test Sample Data'!I63),'Test Sample Data'!I63&lt;35,'Test Sample Data'!I63&gt;0),'Test Sample Data'!I63-'Choose Housekeeping Genes'!J$25,35-'Choose Housekeeping Genes'!J$25),"")</f>
        <v/>
      </c>
      <c r="J63" s="74" t="str">
        <f>IF(SUM('Test Sample Data'!J$3:J$98)&gt;10,IF(AND(ISNUMBER('Test Sample Data'!J63),'Test Sample Data'!J63&lt;35,'Test Sample Data'!J63&gt;0),'Test Sample Data'!J63-'Choose Housekeeping Genes'!K$25,35-'Choose Housekeeping Genes'!K$25),"")</f>
        <v/>
      </c>
      <c r="K63" s="74" t="str">
        <f>IF(SUM('Test Sample Data'!K$3:K$98)&gt;10,IF(AND(ISNUMBER('Test Sample Data'!K63),'Test Sample Data'!K63&lt;35,'Test Sample Data'!K63&gt;0),'Test Sample Data'!K63-'Choose Housekeeping Genes'!L$25,35-'Choose Housekeeping Genes'!L$25),"")</f>
        <v/>
      </c>
      <c r="L63" s="74" t="str">
        <f>IF(SUM('Test Sample Data'!L$3:L$98)&gt;10,IF(AND(ISNUMBER('Test Sample Data'!L63),'Test Sample Data'!L63&lt;35,'Test Sample Data'!L63&gt;0),'Test Sample Data'!L63-'Choose Housekeeping Genes'!M$25,35-'Choose Housekeeping Genes'!M$25),"")</f>
        <v/>
      </c>
      <c r="M63" s="74" t="str">
        <f>IF(SUM('Test Sample Data'!M$3:M$98)&gt;10,IF(AND(ISNUMBER('Test Sample Data'!M63),'Test Sample Data'!M63&lt;35,'Test Sample Data'!M63&gt;0),'Test Sample Data'!M63-'Choose Housekeeping Genes'!N$25,35-'Choose Housekeeping Genes'!N$25),"")</f>
        <v/>
      </c>
      <c r="N63" s="74" t="str">
        <f>IF(SUM('Test Sample Data'!N$3:N$98)&gt;10,IF(AND(ISNUMBER('Test Sample Data'!N63),'Test Sample Data'!N63&lt;35,'Test Sample Data'!N63&gt;0),'Test Sample Data'!N63-'Choose Housekeeping Genes'!O$25,35-'Choose Housekeeping Genes'!O$25),"")</f>
        <v/>
      </c>
      <c r="O63" s="74" t="str">
        <f>IF(SUM('Test Sample Data'!O$3:O$98)&gt;10,IF(AND(ISNUMBER('Test Sample Data'!O63),'Test Sample Data'!O63&lt;35,'Test Sample Data'!O63&gt;0),'Test Sample Data'!O63-'Choose Housekeeping Genes'!P$25,35-'Choose Housekeeping Genes'!P$25),"")</f>
        <v/>
      </c>
      <c r="P63" s="74" t="str">
        <f>IF(SUM('Test Sample Data'!P$3:P$98)&gt;10,IF(AND(ISNUMBER('Test Sample Data'!P63),'Test Sample Data'!P63&lt;35,'Test Sample Data'!P63&gt;0),'Test Sample Data'!P63-'Choose Housekeeping Genes'!Q$25,35-'Choose Housekeeping Genes'!Q$25),"")</f>
        <v/>
      </c>
      <c r="Q63" s="74" t="str">
        <f>IF(SUM('Test Sample Data'!Q$3:Q$98)&gt;10,IF(AND(ISNUMBER('Test Sample Data'!Q63),'Test Sample Data'!Q63&lt;35,'Test Sample Data'!Q63&gt;0),'Test Sample Data'!Q63-'Choose Housekeeping Genes'!R$25,35-'Choose Housekeeping Genes'!R$25),"")</f>
        <v/>
      </c>
      <c r="R63" s="74" t="str">
        <f>IF(SUM('Test Sample Data'!R$3:R$98)&gt;10,IF(AND(ISNUMBER('Test Sample Data'!R63),'Test Sample Data'!R63&lt;35,'Test Sample Data'!R63&gt;0),'Test Sample Data'!R63-'Choose Housekeeping Genes'!S$25,35-'Choose Housekeeping Genes'!S$25),"")</f>
        <v/>
      </c>
      <c r="S63" s="74" t="str">
        <f>IF(SUM('Test Sample Data'!S$3:S$98)&gt;10,IF(AND(ISNUMBER('Test Sample Data'!S63),'Test Sample Data'!S63&lt;35,'Test Sample Data'!S63&gt;0),'Test Sample Data'!S63-'Choose Housekeeping Genes'!T$25,35-'Choose Housekeeping Genes'!T$25),"")</f>
        <v/>
      </c>
      <c r="T63" s="74" t="str">
        <f>IF(SUM('Test Sample Data'!T$3:T$98)&gt;10,IF(AND(ISNUMBER('Test Sample Data'!T63),'Test Sample Data'!T63&lt;35,'Test Sample Data'!T63&gt;0),'Test Sample Data'!T63-'Choose Housekeeping Genes'!U$25,35-'Choose Housekeeping Genes'!U$25),"")</f>
        <v/>
      </c>
      <c r="U63" s="74" t="str">
        <f>IF(SUM('Test Sample Data'!U$3:U$98)&gt;10,IF(AND(ISNUMBER('Test Sample Data'!U63),'Test Sample Data'!U63&lt;35,'Test Sample Data'!U63&gt;0),'Test Sample Data'!U63-'Choose Housekeeping Genes'!V$25,35-'Choose Housekeeping Genes'!V$25),"")</f>
        <v/>
      </c>
      <c r="V63" s="74" t="str">
        <f>IF(SUM('Test Sample Data'!V$3:V$98)&gt;10,IF(AND(ISNUMBER('Test Sample Data'!V63),'Test Sample Data'!V63&lt;35,'Test Sample Data'!V63&gt;0),'Test Sample Data'!V63-'Choose Housekeeping Genes'!W$25,35-'Choose Housekeeping Genes'!W$25),"")</f>
        <v/>
      </c>
      <c r="W63" s="138" t="str">
        <f>'Control Sample Data'!A63</f>
        <v>DGCR8</v>
      </c>
      <c r="X63" s="139" t="s">
        <v>62</v>
      </c>
      <c r="Y63" s="74" t="str">
        <f>IF(SUM('Control Sample Data'!C$3:C$98)&gt;10,IF(AND(ISNUMBER('Control Sample Data'!C63),'Control Sample Data'!C63&lt;35,'Control Sample Data'!C63&gt;0),'Control Sample Data'!C63-'Choose Housekeeping Genes'!AA$25,35-'Choose Housekeeping Genes'!AA$25),"")</f>
        <v/>
      </c>
      <c r="Z63" s="74" t="str">
        <f>IF(SUM('Control Sample Data'!D$3:D$98)&gt;10,IF(AND(ISNUMBER('Control Sample Data'!D63),'Control Sample Data'!D63&lt;35,'Control Sample Data'!D63&gt;0),'Control Sample Data'!D63-'Choose Housekeeping Genes'!AB$25,35-'Choose Housekeeping Genes'!AB$25),"")</f>
        <v/>
      </c>
      <c r="AA63" s="74" t="str">
        <f>IF(SUM('Control Sample Data'!E$3:E$98)&gt;10,IF(AND(ISNUMBER('Control Sample Data'!E63),'Control Sample Data'!E63&lt;35,'Control Sample Data'!E63&gt;0),'Control Sample Data'!E63-'Choose Housekeeping Genes'!AC$25,35-'Choose Housekeeping Genes'!AC$25),"")</f>
        <v/>
      </c>
      <c r="AB63" s="74" t="str">
        <f>IF(SUM('Control Sample Data'!F$3:F$98)&gt;10,IF(AND(ISNUMBER('Control Sample Data'!F63),'Control Sample Data'!F63&lt;35,'Control Sample Data'!F63&gt;0),'Control Sample Data'!F63-'Choose Housekeeping Genes'!AD$25,35-'Choose Housekeeping Genes'!AD$25),"")</f>
        <v/>
      </c>
      <c r="AC63" s="74" t="str">
        <f>IF(SUM('Control Sample Data'!G$3:G$98)&gt;10,IF(AND(ISNUMBER('Control Sample Data'!G63),'Control Sample Data'!G63&lt;35,'Control Sample Data'!G63&gt;0),'Control Sample Data'!G63-'Choose Housekeeping Genes'!AE$25,35-'Choose Housekeeping Genes'!AE$25),"")</f>
        <v/>
      </c>
      <c r="AD63" s="74" t="str">
        <f>IF(SUM('Control Sample Data'!H$3:H$98)&gt;10,IF(AND(ISNUMBER('Control Sample Data'!H63),'Control Sample Data'!H63&lt;35,'Control Sample Data'!H63&gt;0),'Control Sample Data'!H63-'Choose Housekeeping Genes'!AF$25,35-'Choose Housekeeping Genes'!AF$25),"")</f>
        <v/>
      </c>
      <c r="AE63" s="74" t="str">
        <f>IF(SUM('Control Sample Data'!I$3:I$98)&gt;10,IF(AND(ISNUMBER('Control Sample Data'!I63),'Control Sample Data'!I63&lt;35,'Control Sample Data'!I63&gt;0),'Control Sample Data'!I63-'Choose Housekeeping Genes'!AG$25,35-'Choose Housekeeping Genes'!AG$25),"")</f>
        <v/>
      </c>
      <c r="AF63" s="74" t="str">
        <f>IF(SUM('Control Sample Data'!J$3:J$98)&gt;10,IF(AND(ISNUMBER('Control Sample Data'!J63),'Control Sample Data'!J63&lt;35,'Control Sample Data'!J63&gt;0),'Control Sample Data'!J63-'Choose Housekeeping Genes'!AH$25,35-'Choose Housekeeping Genes'!AH$25),"")</f>
        <v/>
      </c>
      <c r="AG63" s="74" t="str">
        <f>IF(SUM('Control Sample Data'!K$3:K$98)&gt;10,IF(AND(ISNUMBER('Control Sample Data'!K63),'Control Sample Data'!K63&lt;35,'Control Sample Data'!K63&gt;0),'Control Sample Data'!K63-'Choose Housekeeping Genes'!AI$25,35-'Choose Housekeeping Genes'!AI$25),"")</f>
        <v/>
      </c>
      <c r="AH63" s="74" t="str">
        <f>IF(SUM('Control Sample Data'!L$3:L$98)&gt;10,IF(AND(ISNUMBER('Control Sample Data'!L63),'Control Sample Data'!L63&lt;35,'Control Sample Data'!L63&gt;0),'Control Sample Data'!L63-'Choose Housekeeping Genes'!AJ$25,35-'Choose Housekeeping Genes'!AJ$25),"")</f>
        <v/>
      </c>
      <c r="AI63" s="74" t="str">
        <f>IF(SUM('Control Sample Data'!M$3:M$98)&gt;10,IF(AND(ISNUMBER('Control Sample Data'!M63),'Control Sample Data'!M63&lt;35,'Control Sample Data'!M63&gt;0),'Control Sample Data'!M63-'Choose Housekeeping Genes'!AK$25,35-'Choose Housekeeping Genes'!AK$25),"")</f>
        <v/>
      </c>
      <c r="AJ63" s="74" t="str">
        <f>IF(SUM('Control Sample Data'!N$3:N$98)&gt;10,IF(AND(ISNUMBER('Control Sample Data'!N63),'Control Sample Data'!N63&lt;35,'Control Sample Data'!N63&gt;0),'Control Sample Data'!N63-'Choose Housekeeping Genes'!AL$25,35-'Choose Housekeeping Genes'!AL$25),"")</f>
        <v/>
      </c>
      <c r="AK63" s="74" t="str">
        <f>IF(SUM('Control Sample Data'!O$3:O$98)&gt;10,IF(AND(ISNUMBER('Control Sample Data'!O63),'Control Sample Data'!O63&lt;35,'Control Sample Data'!O63&gt;0),'Control Sample Data'!O63-'Choose Housekeeping Genes'!AM$25,35-'Choose Housekeeping Genes'!AM$25),"")</f>
        <v/>
      </c>
      <c r="AL63" s="74" t="str">
        <f>IF(SUM('Control Sample Data'!P$3:P$98)&gt;10,IF(AND(ISNUMBER('Control Sample Data'!P63),'Control Sample Data'!P63&lt;35,'Control Sample Data'!P63&gt;0),'Control Sample Data'!P63-'Choose Housekeeping Genes'!AN$25,35-'Choose Housekeeping Genes'!AN$25),"")</f>
        <v/>
      </c>
      <c r="AM63" s="74" t="str">
        <f>IF(SUM('Control Sample Data'!Q$3:Q$98)&gt;10,IF(AND(ISNUMBER('Control Sample Data'!Q63),'Control Sample Data'!Q63&lt;35,'Control Sample Data'!Q63&gt;0),'Control Sample Data'!Q63-'Choose Housekeeping Genes'!AO$25,35-'Choose Housekeeping Genes'!AO$25),"")</f>
        <v/>
      </c>
      <c r="AN63" s="74" t="str">
        <f>IF(SUM('Control Sample Data'!R$3:R$98)&gt;10,IF(AND(ISNUMBER('Control Sample Data'!R63),'Control Sample Data'!R63&lt;35,'Control Sample Data'!R63&gt;0),'Control Sample Data'!R63-'Choose Housekeeping Genes'!AP$25,35-'Choose Housekeeping Genes'!AP$25),"")</f>
        <v/>
      </c>
      <c r="AO63" s="74" t="str">
        <f>IF(SUM('Control Sample Data'!S$3:S$98)&gt;10,IF(AND(ISNUMBER('Control Sample Data'!S63),'Control Sample Data'!S63&lt;35,'Control Sample Data'!S63&gt;0),'Control Sample Data'!S63-'Choose Housekeeping Genes'!AQ$25,35-'Choose Housekeeping Genes'!AQ$25),"")</f>
        <v/>
      </c>
      <c r="AP63" s="74" t="str">
        <f>IF(SUM('Control Sample Data'!T$3:T$98)&gt;10,IF(AND(ISNUMBER('Control Sample Data'!T63),'Control Sample Data'!T63&lt;35,'Control Sample Data'!T63&gt;0),'Control Sample Data'!T63-'Choose Housekeeping Genes'!AR$25,35-'Choose Housekeeping Genes'!AR$25),"")</f>
        <v/>
      </c>
      <c r="AQ63" s="74" t="str">
        <f>IF(SUM('Control Sample Data'!U$3:U$98)&gt;10,IF(AND(ISNUMBER('Control Sample Data'!U63),'Control Sample Data'!U63&lt;35,'Control Sample Data'!U63&gt;0),'Control Sample Data'!U63-'Choose Housekeeping Genes'!AS$25,35-'Choose Housekeeping Genes'!AS$25),"")</f>
        <v/>
      </c>
      <c r="AR63" s="74" t="str">
        <f>IF(SUM('Control Sample Data'!V$3:V$98)&gt;10,IF(AND(ISNUMBER('Control Sample Data'!V63),'Control Sample Data'!V63&lt;35,'Control Sample Data'!V63&gt;0),'Control Sample Data'!V63-'Choose Housekeeping Genes'!AT$25,35-'Choose Housekeeping Genes'!AT$25),"")</f>
        <v/>
      </c>
      <c r="AS63" s="29" t="str">
        <f>'Control Sample Data'!A63</f>
        <v>DGCR8</v>
      </c>
      <c r="AT63" s="28" t="s">
        <v>62</v>
      </c>
      <c r="AU63" s="74" t="str">
        <f ca="1">IF(ISNUMBER(C63-'Choose Housekeeping Genes'!D$15),C63-'Choose Housekeeping Genes'!D$15,"")</f>
        <v/>
      </c>
      <c r="AV63" s="74" t="str">
        <f ca="1">IF(ISNUMBER(D63-'Choose Housekeeping Genes'!E$15),D63-'Choose Housekeeping Genes'!E$15,"")</f>
        <v/>
      </c>
      <c r="AW63" s="74" t="str">
        <f ca="1">IF(ISNUMBER(E63-'Choose Housekeeping Genes'!F$15),E63-'Choose Housekeeping Genes'!F$15,"")</f>
        <v/>
      </c>
      <c r="AX63" s="74" t="str">
        <f ca="1">IF(ISNUMBER(F63-'Choose Housekeeping Genes'!G$15),F63-'Choose Housekeeping Genes'!G$15,"")</f>
        <v/>
      </c>
      <c r="AY63" s="74" t="str">
        <f ca="1">IF(ISNUMBER(G63-'Choose Housekeeping Genes'!H$15),G63-'Choose Housekeeping Genes'!H$15,"")</f>
        <v/>
      </c>
      <c r="AZ63" s="74" t="str">
        <f ca="1">IF(ISNUMBER(H63-'Choose Housekeeping Genes'!I$15),H63-'Choose Housekeeping Genes'!I$15,"")</f>
        <v/>
      </c>
      <c r="BA63" s="74" t="str">
        <f ca="1">IF(ISNUMBER(I63-'Choose Housekeeping Genes'!J$15),I63-'Choose Housekeeping Genes'!J$15,"")</f>
        <v/>
      </c>
      <c r="BB63" s="74" t="str">
        <f ca="1">IF(ISNUMBER(J63-'Choose Housekeeping Genes'!K$15),J63-'Choose Housekeeping Genes'!K$15,"")</f>
        <v/>
      </c>
      <c r="BC63" s="74" t="str">
        <f ca="1">IF(ISNUMBER(K63-'Choose Housekeeping Genes'!L$15),K63-'Choose Housekeeping Genes'!L$15,"")</f>
        <v/>
      </c>
      <c r="BD63" s="74" t="str">
        <f ca="1">IF(ISNUMBER(L63-'Choose Housekeeping Genes'!M$15),L63-'Choose Housekeeping Genes'!M$15,"")</f>
        <v/>
      </c>
      <c r="BE63" s="74" t="str">
        <f ca="1">IF(ISNUMBER(M63-'Choose Housekeeping Genes'!N$15),M63-'Choose Housekeeping Genes'!N$15,"")</f>
        <v/>
      </c>
      <c r="BF63" s="74" t="str">
        <f ca="1">IF(ISNUMBER(N63-'Choose Housekeeping Genes'!O$15),N63-'Choose Housekeeping Genes'!O$15,"")</f>
        <v/>
      </c>
      <c r="BG63" s="74" t="str">
        <f ca="1">IF(ISNUMBER(O63-'Choose Housekeeping Genes'!P$15),O63-'Choose Housekeeping Genes'!P$15,"")</f>
        <v/>
      </c>
      <c r="BH63" s="74" t="str">
        <f ca="1">IF(ISNUMBER(P63-'Choose Housekeeping Genes'!Q$15),P63-'Choose Housekeeping Genes'!Q$15,"")</f>
        <v/>
      </c>
      <c r="BI63" s="74" t="str">
        <f ca="1">IF(ISNUMBER(Q63-'Choose Housekeeping Genes'!R$15),Q63-'Choose Housekeeping Genes'!R$15,"")</f>
        <v/>
      </c>
      <c r="BJ63" s="74" t="str">
        <f ca="1">IF(ISNUMBER(R63-'Choose Housekeeping Genes'!S$15),R63-'Choose Housekeeping Genes'!S$15,"")</f>
        <v/>
      </c>
      <c r="BK63" s="74" t="str">
        <f ca="1">IF(ISNUMBER(S63-'Choose Housekeeping Genes'!T$15),S63-'Choose Housekeeping Genes'!T$15,"")</f>
        <v/>
      </c>
      <c r="BL63" s="74" t="str">
        <f ca="1">IF(ISNUMBER(T63-'Choose Housekeeping Genes'!U$15),T63-'Choose Housekeeping Genes'!U$15,"")</f>
        <v/>
      </c>
      <c r="BM63" s="74" t="str">
        <f ca="1">IF(ISNUMBER(U63-'Choose Housekeeping Genes'!V$15),U63-'Choose Housekeeping Genes'!V$15,"")</f>
        <v/>
      </c>
      <c r="BN63" s="74" t="str">
        <f ca="1">IF(ISNUMBER(V63-'Choose Housekeeping Genes'!W$15),V63-'Choose Housekeeping Genes'!W$15,"")</f>
        <v/>
      </c>
      <c r="BO63" s="141" t="str">
        <f t="shared" si="5"/>
        <v>DGCR8</v>
      </c>
      <c r="BP63" s="139" t="s">
        <v>62</v>
      </c>
      <c r="BQ63" s="74" t="str">
        <f ca="1">IF(ISNUMBER(Y63-'Choose Housekeeping Genes'!AA$15),Y63-'Choose Housekeeping Genes'!AA$15,"")</f>
        <v/>
      </c>
      <c r="BR63" s="74" t="str">
        <f ca="1">IF(ISNUMBER(Z63-'Choose Housekeeping Genes'!AB$15),Z63-'Choose Housekeeping Genes'!AB$15,"")</f>
        <v/>
      </c>
      <c r="BS63" s="74" t="str">
        <f ca="1">IF(ISNUMBER(AA63-'Choose Housekeeping Genes'!AC$15),AA63-'Choose Housekeeping Genes'!AC$15,"")</f>
        <v/>
      </c>
      <c r="BT63" s="74" t="str">
        <f ca="1">IF(ISNUMBER(AB63-'Choose Housekeeping Genes'!AD$15),AB63-'Choose Housekeeping Genes'!AD$15,"")</f>
        <v/>
      </c>
      <c r="BU63" s="74" t="str">
        <f ca="1">IF(ISNUMBER(AC63-'Choose Housekeeping Genes'!AE$15),AC63-'Choose Housekeeping Genes'!AE$15,"")</f>
        <v/>
      </c>
      <c r="BV63" s="74" t="str">
        <f ca="1">IF(ISNUMBER(AD63-'Choose Housekeeping Genes'!AF$15),AD63-'Choose Housekeeping Genes'!AF$15,"")</f>
        <v/>
      </c>
      <c r="BW63" s="74" t="str">
        <f ca="1">IF(ISNUMBER(AE63-'Choose Housekeeping Genes'!AG$15),AE63-'Choose Housekeeping Genes'!AG$15,"")</f>
        <v/>
      </c>
      <c r="BX63" s="74" t="str">
        <f ca="1">IF(ISNUMBER(AF63-'Choose Housekeeping Genes'!AH$15),AF63-'Choose Housekeeping Genes'!AH$15,"")</f>
        <v/>
      </c>
      <c r="BY63" s="74" t="str">
        <f ca="1">IF(ISNUMBER(AG63-'Choose Housekeeping Genes'!AI$15),AG63-'Choose Housekeeping Genes'!AI$15,"")</f>
        <v/>
      </c>
      <c r="BZ63" s="74" t="str">
        <f ca="1">IF(ISNUMBER(AH63-'Choose Housekeeping Genes'!AJ$15),AH63-'Choose Housekeeping Genes'!AJ$15,"")</f>
        <v/>
      </c>
      <c r="CA63" s="74" t="str">
        <f ca="1">IF(ISNUMBER(AI63-'Choose Housekeeping Genes'!AK$15),AI63-'Choose Housekeeping Genes'!AK$15,"")</f>
        <v/>
      </c>
      <c r="CB63" s="74" t="str">
        <f ca="1">IF(ISNUMBER(AJ63-'Choose Housekeeping Genes'!AL$15),AJ63-'Choose Housekeeping Genes'!AL$15,"")</f>
        <v/>
      </c>
      <c r="CC63" s="74" t="str">
        <f ca="1">IF(ISNUMBER(AK63-'Choose Housekeeping Genes'!AM$15),AK63-'Choose Housekeeping Genes'!AM$15,"")</f>
        <v/>
      </c>
      <c r="CD63" s="74" t="str">
        <f ca="1">IF(ISNUMBER(AL63-'Choose Housekeeping Genes'!AN$15),AL63-'Choose Housekeeping Genes'!AN$15,"")</f>
        <v/>
      </c>
      <c r="CE63" s="74" t="str">
        <f ca="1">IF(ISNUMBER(AM63-'Choose Housekeeping Genes'!AO$15),AM63-'Choose Housekeeping Genes'!AO$15,"")</f>
        <v/>
      </c>
      <c r="CF63" s="74" t="str">
        <f ca="1">IF(ISNUMBER(AN63-'Choose Housekeeping Genes'!AP$15),AN63-'Choose Housekeeping Genes'!AP$15,"")</f>
        <v/>
      </c>
      <c r="CG63" s="74" t="str">
        <f ca="1">IF(ISNUMBER(AO63-'Choose Housekeeping Genes'!AQ$15),AO63-'Choose Housekeeping Genes'!AQ$15,"")</f>
        <v/>
      </c>
      <c r="CH63" s="74" t="str">
        <f ca="1">IF(ISNUMBER(AP63-'Choose Housekeeping Genes'!AR$15),AP63-'Choose Housekeeping Genes'!AR$15,"")</f>
        <v/>
      </c>
      <c r="CI63" s="74" t="str">
        <f ca="1">IF(ISNUMBER(AQ63-'Choose Housekeeping Genes'!AS$15),AQ63-'Choose Housekeeping Genes'!AS$15,"")</f>
        <v/>
      </c>
      <c r="CJ63" s="74" t="str">
        <f ca="1">IF(ISNUMBER(AR63-'Choose Housekeeping Genes'!AT$15),AR63-'Choose Housekeeping Genes'!AT$15,"")</f>
        <v/>
      </c>
      <c r="CK63" s="22" t="e">
        <f t="shared" ca="1" si="6"/>
        <v>#DIV/0!</v>
      </c>
      <c r="CL63" s="111" t="e">
        <f t="shared" ca="1" si="7"/>
        <v>#DIV/0!</v>
      </c>
    </row>
    <row r="64" spans="1:90" ht="12.75" customHeight="1" x14ac:dyDescent="0.2">
      <c r="A64" s="27" t="str">
        <f>'Test Sample Data'!A64</f>
        <v>ALKBH5</v>
      </c>
      <c r="B64" s="28" t="s">
        <v>63</v>
      </c>
      <c r="C64" s="74" t="str">
        <f>IF(SUM('Test Sample Data'!C$3:C$98)&gt;10,IF(AND(ISNUMBER('Test Sample Data'!C64),'Test Sample Data'!C64&lt;35,'Test Sample Data'!C64&gt;0),'Test Sample Data'!C64-'Choose Housekeeping Genes'!D$25,35-'Choose Housekeeping Genes'!D$25),"")</f>
        <v/>
      </c>
      <c r="D64" s="74" t="str">
        <f>IF(SUM('Test Sample Data'!D$3:D$98)&gt;10,IF(AND(ISNUMBER('Test Sample Data'!D64),'Test Sample Data'!D64&lt;35,'Test Sample Data'!D64&gt;0),'Test Sample Data'!D64-'Choose Housekeeping Genes'!E$25,35-'Choose Housekeeping Genes'!E$25),"")</f>
        <v/>
      </c>
      <c r="E64" s="74" t="str">
        <f>IF(SUM('Test Sample Data'!E$3:E$98)&gt;10,IF(AND(ISNUMBER('Test Sample Data'!E64),'Test Sample Data'!E64&lt;35,'Test Sample Data'!E64&gt;0),'Test Sample Data'!E64-'Choose Housekeeping Genes'!F$25,35-'Choose Housekeeping Genes'!F$25),"")</f>
        <v/>
      </c>
      <c r="F64" s="74" t="str">
        <f>IF(SUM('Test Sample Data'!F$3:F$98)&gt;10,IF(AND(ISNUMBER('Test Sample Data'!F64),'Test Sample Data'!F64&lt;35,'Test Sample Data'!F64&gt;0),'Test Sample Data'!F64-'Choose Housekeeping Genes'!G$25,35-'Choose Housekeeping Genes'!G$25),"")</f>
        <v/>
      </c>
      <c r="G64" s="74" t="str">
        <f>IF(SUM('Test Sample Data'!G$3:G$98)&gt;10,IF(AND(ISNUMBER('Test Sample Data'!G64),'Test Sample Data'!G64&lt;35,'Test Sample Data'!G64&gt;0),'Test Sample Data'!G64-'Choose Housekeeping Genes'!H$25,35-'Choose Housekeeping Genes'!H$25),"")</f>
        <v/>
      </c>
      <c r="H64" s="74" t="str">
        <f>IF(SUM('Test Sample Data'!H$3:H$98)&gt;10,IF(AND(ISNUMBER('Test Sample Data'!H64),'Test Sample Data'!H64&lt;35,'Test Sample Data'!H64&gt;0),'Test Sample Data'!H64-'Choose Housekeeping Genes'!I$25,35-'Choose Housekeeping Genes'!I$25),"")</f>
        <v/>
      </c>
      <c r="I64" s="74" t="str">
        <f>IF(SUM('Test Sample Data'!I$3:I$98)&gt;10,IF(AND(ISNUMBER('Test Sample Data'!I64),'Test Sample Data'!I64&lt;35,'Test Sample Data'!I64&gt;0),'Test Sample Data'!I64-'Choose Housekeeping Genes'!J$25,35-'Choose Housekeeping Genes'!J$25),"")</f>
        <v/>
      </c>
      <c r="J64" s="74" t="str">
        <f>IF(SUM('Test Sample Data'!J$3:J$98)&gt;10,IF(AND(ISNUMBER('Test Sample Data'!J64),'Test Sample Data'!J64&lt;35,'Test Sample Data'!J64&gt;0),'Test Sample Data'!J64-'Choose Housekeeping Genes'!K$25,35-'Choose Housekeeping Genes'!K$25),"")</f>
        <v/>
      </c>
      <c r="K64" s="74" t="str">
        <f>IF(SUM('Test Sample Data'!K$3:K$98)&gt;10,IF(AND(ISNUMBER('Test Sample Data'!K64),'Test Sample Data'!K64&lt;35,'Test Sample Data'!K64&gt;0),'Test Sample Data'!K64-'Choose Housekeeping Genes'!L$25,35-'Choose Housekeeping Genes'!L$25),"")</f>
        <v/>
      </c>
      <c r="L64" s="74" t="str">
        <f>IF(SUM('Test Sample Data'!L$3:L$98)&gt;10,IF(AND(ISNUMBER('Test Sample Data'!L64),'Test Sample Data'!L64&lt;35,'Test Sample Data'!L64&gt;0),'Test Sample Data'!L64-'Choose Housekeeping Genes'!M$25,35-'Choose Housekeeping Genes'!M$25),"")</f>
        <v/>
      </c>
      <c r="M64" s="74" t="str">
        <f>IF(SUM('Test Sample Data'!M$3:M$98)&gt;10,IF(AND(ISNUMBER('Test Sample Data'!M64),'Test Sample Data'!M64&lt;35,'Test Sample Data'!M64&gt;0),'Test Sample Data'!M64-'Choose Housekeeping Genes'!N$25,35-'Choose Housekeeping Genes'!N$25),"")</f>
        <v/>
      </c>
      <c r="N64" s="74" t="str">
        <f>IF(SUM('Test Sample Data'!N$3:N$98)&gt;10,IF(AND(ISNUMBER('Test Sample Data'!N64),'Test Sample Data'!N64&lt;35,'Test Sample Data'!N64&gt;0),'Test Sample Data'!N64-'Choose Housekeeping Genes'!O$25,35-'Choose Housekeeping Genes'!O$25),"")</f>
        <v/>
      </c>
      <c r="O64" s="74" t="str">
        <f>IF(SUM('Test Sample Data'!O$3:O$98)&gt;10,IF(AND(ISNUMBER('Test Sample Data'!O64),'Test Sample Data'!O64&lt;35,'Test Sample Data'!O64&gt;0),'Test Sample Data'!O64-'Choose Housekeeping Genes'!P$25,35-'Choose Housekeeping Genes'!P$25),"")</f>
        <v/>
      </c>
      <c r="P64" s="74" t="str">
        <f>IF(SUM('Test Sample Data'!P$3:P$98)&gt;10,IF(AND(ISNUMBER('Test Sample Data'!P64),'Test Sample Data'!P64&lt;35,'Test Sample Data'!P64&gt;0),'Test Sample Data'!P64-'Choose Housekeeping Genes'!Q$25,35-'Choose Housekeeping Genes'!Q$25),"")</f>
        <v/>
      </c>
      <c r="Q64" s="74" t="str">
        <f>IF(SUM('Test Sample Data'!Q$3:Q$98)&gt;10,IF(AND(ISNUMBER('Test Sample Data'!Q64),'Test Sample Data'!Q64&lt;35,'Test Sample Data'!Q64&gt;0),'Test Sample Data'!Q64-'Choose Housekeeping Genes'!R$25,35-'Choose Housekeeping Genes'!R$25),"")</f>
        <v/>
      </c>
      <c r="R64" s="74" t="str">
        <f>IF(SUM('Test Sample Data'!R$3:R$98)&gt;10,IF(AND(ISNUMBER('Test Sample Data'!R64),'Test Sample Data'!R64&lt;35,'Test Sample Data'!R64&gt;0),'Test Sample Data'!R64-'Choose Housekeeping Genes'!S$25,35-'Choose Housekeeping Genes'!S$25),"")</f>
        <v/>
      </c>
      <c r="S64" s="74" t="str">
        <f>IF(SUM('Test Sample Data'!S$3:S$98)&gt;10,IF(AND(ISNUMBER('Test Sample Data'!S64),'Test Sample Data'!S64&lt;35,'Test Sample Data'!S64&gt;0),'Test Sample Data'!S64-'Choose Housekeeping Genes'!T$25,35-'Choose Housekeeping Genes'!T$25),"")</f>
        <v/>
      </c>
      <c r="T64" s="74" t="str">
        <f>IF(SUM('Test Sample Data'!T$3:T$98)&gt;10,IF(AND(ISNUMBER('Test Sample Data'!T64),'Test Sample Data'!T64&lt;35,'Test Sample Data'!T64&gt;0),'Test Sample Data'!T64-'Choose Housekeeping Genes'!U$25,35-'Choose Housekeeping Genes'!U$25),"")</f>
        <v/>
      </c>
      <c r="U64" s="74" t="str">
        <f>IF(SUM('Test Sample Data'!U$3:U$98)&gt;10,IF(AND(ISNUMBER('Test Sample Data'!U64),'Test Sample Data'!U64&lt;35,'Test Sample Data'!U64&gt;0),'Test Sample Data'!U64-'Choose Housekeeping Genes'!V$25,35-'Choose Housekeeping Genes'!V$25),"")</f>
        <v/>
      </c>
      <c r="V64" s="74" t="str">
        <f>IF(SUM('Test Sample Data'!V$3:V$98)&gt;10,IF(AND(ISNUMBER('Test Sample Data'!V64),'Test Sample Data'!V64&lt;35,'Test Sample Data'!V64&gt;0),'Test Sample Data'!V64-'Choose Housekeeping Genes'!W$25,35-'Choose Housekeeping Genes'!W$25),"")</f>
        <v/>
      </c>
      <c r="W64" s="138" t="str">
        <f>'Control Sample Data'!A64</f>
        <v>ALKBH5</v>
      </c>
      <c r="X64" s="139" t="s">
        <v>63</v>
      </c>
      <c r="Y64" s="74" t="str">
        <f>IF(SUM('Control Sample Data'!C$3:C$98)&gt;10,IF(AND(ISNUMBER('Control Sample Data'!C64),'Control Sample Data'!C64&lt;35,'Control Sample Data'!C64&gt;0),'Control Sample Data'!C64-'Choose Housekeeping Genes'!AA$25,35-'Choose Housekeeping Genes'!AA$25),"")</f>
        <v/>
      </c>
      <c r="Z64" s="74" t="str">
        <f>IF(SUM('Control Sample Data'!D$3:D$98)&gt;10,IF(AND(ISNUMBER('Control Sample Data'!D64),'Control Sample Data'!D64&lt;35,'Control Sample Data'!D64&gt;0),'Control Sample Data'!D64-'Choose Housekeeping Genes'!AB$25,35-'Choose Housekeeping Genes'!AB$25),"")</f>
        <v/>
      </c>
      <c r="AA64" s="74" t="str">
        <f>IF(SUM('Control Sample Data'!E$3:E$98)&gt;10,IF(AND(ISNUMBER('Control Sample Data'!E64),'Control Sample Data'!E64&lt;35,'Control Sample Data'!E64&gt;0),'Control Sample Data'!E64-'Choose Housekeeping Genes'!AC$25,35-'Choose Housekeeping Genes'!AC$25),"")</f>
        <v/>
      </c>
      <c r="AB64" s="74" t="str">
        <f>IF(SUM('Control Sample Data'!F$3:F$98)&gt;10,IF(AND(ISNUMBER('Control Sample Data'!F64),'Control Sample Data'!F64&lt;35,'Control Sample Data'!F64&gt;0),'Control Sample Data'!F64-'Choose Housekeeping Genes'!AD$25,35-'Choose Housekeeping Genes'!AD$25),"")</f>
        <v/>
      </c>
      <c r="AC64" s="74" t="str">
        <f>IF(SUM('Control Sample Data'!G$3:G$98)&gt;10,IF(AND(ISNUMBER('Control Sample Data'!G64),'Control Sample Data'!G64&lt;35,'Control Sample Data'!G64&gt;0),'Control Sample Data'!G64-'Choose Housekeeping Genes'!AE$25,35-'Choose Housekeeping Genes'!AE$25),"")</f>
        <v/>
      </c>
      <c r="AD64" s="74" t="str">
        <f>IF(SUM('Control Sample Data'!H$3:H$98)&gt;10,IF(AND(ISNUMBER('Control Sample Data'!H64),'Control Sample Data'!H64&lt;35,'Control Sample Data'!H64&gt;0),'Control Sample Data'!H64-'Choose Housekeeping Genes'!AF$25,35-'Choose Housekeeping Genes'!AF$25),"")</f>
        <v/>
      </c>
      <c r="AE64" s="74" t="str">
        <f>IF(SUM('Control Sample Data'!I$3:I$98)&gt;10,IF(AND(ISNUMBER('Control Sample Data'!I64),'Control Sample Data'!I64&lt;35,'Control Sample Data'!I64&gt;0),'Control Sample Data'!I64-'Choose Housekeeping Genes'!AG$25,35-'Choose Housekeeping Genes'!AG$25),"")</f>
        <v/>
      </c>
      <c r="AF64" s="74" t="str">
        <f>IF(SUM('Control Sample Data'!J$3:J$98)&gt;10,IF(AND(ISNUMBER('Control Sample Data'!J64),'Control Sample Data'!J64&lt;35,'Control Sample Data'!J64&gt;0),'Control Sample Data'!J64-'Choose Housekeeping Genes'!AH$25,35-'Choose Housekeeping Genes'!AH$25),"")</f>
        <v/>
      </c>
      <c r="AG64" s="74" t="str">
        <f>IF(SUM('Control Sample Data'!K$3:K$98)&gt;10,IF(AND(ISNUMBER('Control Sample Data'!K64),'Control Sample Data'!K64&lt;35,'Control Sample Data'!K64&gt;0),'Control Sample Data'!K64-'Choose Housekeeping Genes'!AI$25,35-'Choose Housekeeping Genes'!AI$25),"")</f>
        <v/>
      </c>
      <c r="AH64" s="74" t="str">
        <f>IF(SUM('Control Sample Data'!L$3:L$98)&gt;10,IF(AND(ISNUMBER('Control Sample Data'!L64),'Control Sample Data'!L64&lt;35,'Control Sample Data'!L64&gt;0),'Control Sample Data'!L64-'Choose Housekeeping Genes'!AJ$25,35-'Choose Housekeeping Genes'!AJ$25),"")</f>
        <v/>
      </c>
      <c r="AI64" s="74" t="str">
        <f>IF(SUM('Control Sample Data'!M$3:M$98)&gt;10,IF(AND(ISNUMBER('Control Sample Data'!M64),'Control Sample Data'!M64&lt;35,'Control Sample Data'!M64&gt;0),'Control Sample Data'!M64-'Choose Housekeeping Genes'!AK$25,35-'Choose Housekeeping Genes'!AK$25),"")</f>
        <v/>
      </c>
      <c r="AJ64" s="74" t="str">
        <f>IF(SUM('Control Sample Data'!N$3:N$98)&gt;10,IF(AND(ISNUMBER('Control Sample Data'!N64),'Control Sample Data'!N64&lt;35,'Control Sample Data'!N64&gt;0),'Control Sample Data'!N64-'Choose Housekeeping Genes'!AL$25,35-'Choose Housekeeping Genes'!AL$25),"")</f>
        <v/>
      </c>
      <c r="AK64" s="74" t="str">
        <f>IF(SUM('Control Sample Data'!O$3:O$98)&gt;10,IF(AND(ISNUMBER('Control Sample Data'!O64),'Control Sample Data'!O64&lt;35,'Control Sample Data'!O64&gt;0),'Control Sample Data'!O64-'Choose Housekeeping Genes'!AM$25,35-'Choose Housekeeping Genes'!AM$25),"")</f>
        <v/>
      </c>
      <c r="AL64" s="74" t="str">
        <f>IF(SUM('Control Sample Data'!P$3:P$98)&gt;10,IF(AND(ISNUMBER('Control Sample Data'!P64),'Control Sample Data'!P64&lt;35,'Control Sample Data'!P64&gt;0),'Control Sample Data'!P64-'Choose Housekeeping Genes'!AN$25,35-'Choose Housekeeping Genes'!AN$25),"")</f>
        <v/>
      </c>
      <c r="AM64" s="74" t="str">
        <f>IF(SUM('Control Sample Data'!Q$3:Q$98)&gt;10,IF(AND(ISNUMBER('Control Sample Data'!Q64),'Control Sample Data'!Q64&lt;35,'Control Sample Data'!Q64&gt;0),'Control Sample Data'!Q64-'Choose Housekeeping Genes'!AO$25,35-'Choose Housekeeping Genes'!AO$25),"")</f>
        <v/>
      </c>
      <c r="AN64" s="74" t="str">
        <f>IF(SUM('Control Sample Data'!R$3:R$98)&gt;10,IF(AND(ISNUMBER('Control Sample Data'!R64),'Control Sample Data'!R64&lt;35,'Control Sample Data'!R64&gt;0),'Control Sample Data'!R64-'Choose Housekeeping Genes'!AP$25,35-'Choose Housekeeping Genes'!AP$25),"")</f>
        <v/>
      </c>
      <c r="AO64" s="74" t="str">
        <f>IF(SUM('Control Sample Data'!S$3:S$98)&gt;10,IF(AND(ISNUMBER('Control Sample Data'!S64),'Control Sample Data'!S64&lt;35,'Control Sample Data'!S64&gt;0),'Control Sample Data'!S64-'Choose Housekeeping Genes'!AQ$25,35-'Choose Housekeeping Genes'!AQ$25),"")</f>
        <v/>
      </c>
      <c r="AP64" s="74" t="str">
        <f>IF(SUM('Control Sample Data'!T$3:T$98)&gt;10,IF(AND(ISNUMBER('Control Sample Data'!T64),'Control Sample Data'!T64&lt;35,'Control Sample Data'!T64&gt;0),'Control Sample Data'!T64-'Choose Housekeeping Genes'!AR$25,35-'Choose Housekeeping Genes'!AR$25),"")</f>
        <v/>
      </c>
      <c r="AQ64" s="74" t="str">
        <f>IF(SUM('Control Sample Data'!U$3:U$98)&gt;10,IF(AND(ISNUMBER('Control Sample Data'!U64),'Control Sample Data'!U64&lt;35,'Control Sample Data'!U64&gt;0),'Control Sample Data'!U64-'Choose Housekeeping Genes'!AS$25,35-'Choose Housekeeping Genes'!AS$25),"")</f>
        <v/>
      </c>
      <c r="AR64" s="74" t="str">
        <f>IF(SUM('Control Sample Data'!V$3:V$98)&gt;10,IF(AND(ISNUMBER('Control Sample Data'!V64),'Control Sample Data'!V64&lt;35,'Control Sample Data'!V64&gt;0),'Control Sample Data'!V64-'Choose Housekeeping Genes'!AT$25,35-'Choose Housekeeping Genes'!AT$25),"")</f>
        <v/>
      </c>
      <c r="AS64" s="29" t="str">
        <f>'Control Sample Data'!A64</f>
        <v>ALKBH5</v>
      </c>
      <c r="AT64" s="28" t="s">
        <v>63</v>
      </c>
      <c r="AU64" s="74" t="str">
        <f ca="1">IF(ISNUMBER(C64-'Choose Housekeeping Genes'!D$15),C64-'Choose Housekeeping Genes'!D$15,"")</f>
        <v/>
      </c>
      <c r="AV64" s="74" t="str">
        <f ca="1">IF(ISNUMBER(D64-'Choose Housekeeping Genes'!E$15),D64-'Choose Housekeeping Genes'!E$15,"")</f>
        <v/>
      </c>
      <c r="AW64" s="74" t="str">
        <f ca="1">IF(ISNUMBER(E64-'Choose Housekeeping Genes'!F$15),E64-'Choose Housekeeping Genes'!F$15,"")</f>
        <v/>
      </c>
      <c r="AX64" s="74" t="str">
        <f ca="1">IF(ISNUMBER(F64-'Choose Housekeeping Genes'!G$15),F64-'Choose Housekeeping Genes'!G$15,"")</f>
        <v/>
      </c>
      <c r="AY64" s="74" t="str">
        <f ca="1">IF(ISNUMBER(G64-'Choose Housekeeping Genes'!H$15),G64-'Choose Housekeeping Genes'!H$15,"")</f>
        <v/>
      </c>
      <c r="AZ64" s="74" t="str">
        <f ca="1">IF(ISNUMBER(H64-'Choose Housekeeping Genes'!I$15),H64-'Choose Housekeeping Genes'!I$15,"")</f>
        <v/>
      </c>
      <c r="BA64" s="74" t="str">
        <f ca="1">IF(ISNUMBER(I64-'Choose Housekeeping Genes'!J$15),I64-'Choose Housekeeping Genes'!J$15,"")</f>
        <v/>
      </c>
      <c r="BB64" s="74" t="str">
        <f ca="1">IF(ISNUMBER(J64-'Choose Housekeeping Genes'!K$15),J64-'Choose Housekeeping Genes'!K$15,"")</f>
        <v/>
      </c>
      <c r="BC64" s="74" t="str">
        <f ca="1">IF(ISNUMBER(K64-'Choose Housekeeping Genes'!L$15),K64-'Choose Housekeeping Genes'!L$15,"")</f>
        <v/>
      </c>
      <c r="BD64" s="74" t="str">
        <f ca="1">IF(ISNUMBER(L64-'Choose Housekeeping Genes'!M$15),L64-'Choose Housekeeping Genes'!M$15,"")</f>
        <v/>
      </c>
      <c r="BE64" s="74" t="str">
        <f ca="1">IF(ISNUMBER(M64-'Choose Housekeeping Genes'!N$15),M64-'Choose Housekeeping Genes'!N$15,"")</f>
        <v/>
      </c>
      <c r="BF64" s="74" t="str">
        <f ca="1">IF(ISNUMBER(N64-'Choose Housekeeping Genes'!O$15),N64-'Choose Housekeeping Genes'!O$15,"")</f>
        <v/>
      </c>
      <c r="BG64" s="74" t="str">
        <f ca="1">IF(ISNUMBER(O64-'Choose Housekeeping Genes'!P$15),O64-'Choose Housekeeping Genes'!P$15,"")</f>
        <v/>
      </c>
      <c r="BH64" s="74" t="str">
        <f ca="1">IF(ISNUMBER(P64-'Choose Housekeeping Genes'!Q$15),P64-'Choose Housekeeping Genes'!Q$15,"")</f>
        <v/>
      </c>
      <c r="BI64" s="74" t="str">
        <f ca="1">IF(ISNUMBER(Q64-'Choose Housekeeping Genes'!R$15),Q64-'Choose Housekeeping Genes'!R$15,"")</f>
        <v/>
      </c>
      <c r="BJ64" s="74" t="str">
        <f ca="1">IF(ISNUMBER(R64-'Choose Housekeeping Genes'!S$15),R64-'Choose Housekeeping Genes'!S$15,"")</f>
        <v/>
      </c>
      <c r="BK64" s="74" t="str">
        <f ca="1">IF(ISNUMBER(S64-'Choose Housekeeping Genes'!T$15),S64-'Choose Housekeeping Genes'!T$15,"")</f>
        <v/>
      </c>
      <c r="BL64" s="74" t="str">
        <f ca="1">IF(ISNUMBER(T64-'Choose Housekeeping Genes'!U$15),T64-'Choose Housekeeping Genes'!U$15,"")</f>
        <v/>
      </c>
      <c r="BM64" s="74" t="str">
        <f ca="1">IF(ISNUMBER(U64-'Choose Housekeeping Genes'!V$15),U64-'Choose Housekeeping Genes'!V$15,"")</f>
        <v/>
      </c>
      <c r="BN64" s="74" t="str">
        <f ca="1">IF(ISNUMBER(V64-'Choose Housekeeping Genes'!W$15),V64-'Choose Housekeeping Genes'!W$15,"")</f>
        <v/>
      </c>
      <c r="BO64" s="141" t="str">
        <f t="shared" si="5"/>
        <v>ALKBH5</v>
      </c>
      <c r="BP64" s="139" t="s">
        <v>63</v>
      </c>
      <c r="BQ64" s="74" t="str">
        <f ca="1">IF(ISNUMBER(Y64-'Choose Housekeeping Genes'!AA$15),Y64-'Choose Housekeeping Genes'!AA$15,"")</f>
        <v/>
      </c>
      <c r="BR64" s="74" t="str">
        <f ca="1">IF(ISNUMBER(Z64-'Choose Housekeeping Genes'!AB$15),Z64-'Choose Housekeeping Genes'!AB$15,"")</f>
        <v/>
      </c>
      <c r="BS64" s="74" t="str">
        <f ca="1">IF(ISNUMBER(AA64-'Choose Housekeeping Genes'!AC$15),AA64-'Choose Housekeeping Genes'!AC$15,"")</f>
        <v/>
      </c>
      <c r="BT64" s="74" t="str">
        <f ca="1">IF(ISNUMBER(AB64-'Choose Housekeeping Genes'!AD$15),AB64-'Choose Housekeeping Genes'!AD$15,"")</f>
        <v/>
      </c>
      <c r="BU64" s="74" t="str">
        <f ca="1">IF(ISNUMBER(AC64-'Choose Housekeeping Genes'!AE$15),AC64-'Choose Housekeeping Genes'!AE$15,"")</f>
        <v/>
      </c>
      <c r="BV64" s="74" t="str">
        <f ca="1">IF(ISNUMBER(AD64-'Choose Housekeeping Genes'!AF$15),AD64-'Choose Housekeeping Genes'!AF$15,"")</f>
        <v/>
      </c>
      <c r="BW64" s="74" t="str">
        <f ca="1">IF(ISNUMBER(AE64-'Choose Housekeeping Genes'!AG$15),AE64-'Choose Housekeeping Genes'!AG$15,"")</f>
        <v/>
      </c>
      <c r="BX64" s="74" t="str">
        <f ca="1">IF(ISNUMBER(AF64-'Choose Housekeeping Genes'!AH$15),AF64-'Choose Housekeeping Genes'!AH$15,"")</f>
        <v/>
      </c>
      <c r="BY64" s="74" t="str">
        <f ca="1">IF(ISNUMBER(AG64-'Choose Housekeeping Genes'!AI$15),AG64-'Choose Housekeeping Genes'!AI$15,"")</f>
        <v/>
      </c>
      <c r="BZ64" s="74" t="str">
        <f ca="1">IF(ISNUMBER(AH64-'Choose Housekeeping Genes'!AJ$15),AH64-'Choose Housekeeping Genes'!AJ$15,"")</f>
        <v/>
      </c>
      <c r="CA64" s="74" t="str">
        <f ca="1">IF(ISNUMBER(AI64-'Choose Housekeeping Genes'!AK$15),AI64-'Choose Housekeeping Genes'!AK$15,"")</f>
        <v/>
      </c>
      <c r="CB64" s="74" t="str">
        <f ca="1">IF(ISNUMBER(AJ64-'Choose Housekeeping Genes'!AL$15),AJ64-'Choose Housekeeping Genes'!AL$15,"")</f>
        <v/>
      </c>
      <c r="CC64" s="74" t="str">
        <f ca="1">IF(ISNUMBER(AK64-'Choose Housekeeping Genes'!AM$15),AK64-'Choose Housekeeping Genes'!AM$15,"")</f>
        <v/>
      </c>
      <c r="CD64" s="74" t="str">
        <f ca="1">IF(ISNUMBER(AL64-'Choose Housekeeping Genes'!AN$15),AL64-'Choose Housekeeping Genes'!AN$15,"")</f>
        <v/>
      </c>
      <c r="CE64" s="74" t="str">
        <f ca="1">IF(ISNUMBER(AM64-'Choose Housekeeping Genes'!AO$15),AM64-'Choose Housekeeping Genes'!AO$15,"")</f>
        <v/>
      </c>
      <c r="CF64" s="74" t="str">
        <f ca="1">IF(ISNUMBER(AN64-'Choose Housekeeping Genes'!AP$15),AN64-'Choose Housekeeping Genes'!AP$15,"")</f>
        <v/>
      </c>
      <c r="CG64" s="74" t="str">
        <f ca="1">IF(ISNUMBER(AO64-'Choose Housekeeping Genes'!AQ$15),AO64-'Choose Housekeeping Genes'!AQ$15,"")</f>
        <v/>
      </c>
      <c r="CH64" s="74" t="str">
        <f ca="1">IF(ISNUMBER(AP64-'Choose Housekeeping Genes'!AR$15),AP64-'Choose Housekeeping Genes'!AR$15,"")</f>
        <v/>
      </c>
      <c r="CI64" s="74" t="str">
        <f ca="1">IF(ISNUMBER(AQ64-'Choose Housekeeping Genes'!AS$15),AQ64-'Choose Housekeeping Genes'!AS$15,"")</f>
        <v/>
      </c>
      <c r="CJ64" s="74" t="str">
        <f ca="1">IF(ISNUMBER(AR64-'Choose Housekeeping Genes'!AT$15),AR64-'Choose Housekeeping Genes'!AT$15,"")</f>
        <v/>
      </c>
      <c r="CK64" s="22" t="e">
        <f t="shared" ca="1" si="6"/>
        <v>#DIV/0!</v>
      </c>
      <c r="CL64" s="111" t="e">
        <f t="shared" ca="1" si="7"/>
        <v>#DIV/0!</v>
      </c>
    </row>
    <row r="65" spans="1:90" ht="12.75" customHeight="1" x14ac:dyDescent="0.2">
      <c r="A65" s="27" t="str">
        <f>'Test Sample Data'!A65</f>
        <v>FTO</v>
      </c>
      <c r="B65" s="28" t="s">
        <v>64</v>
      </c>
      <c r="C65" s="74" t="str">
        <f>IF(SUM('Test Sample Data'!C$3:C$98)&gt;10,IF(AND(ISNUMBER('Test Sample Data'!C65),'Test Sample Data'!C65&lt;35,'Test Sample Data'!C65&gt;0),'Test Sample Data'!C65-'Choose Housekeeping Genes'!D$25,35-'Choose Housekeeping Genes'!D$25),"")</f>
        <v/>
      </c>
      <c r="D65" s="74" t="str">
        <f>IF(SUM('Test Sample Data'!D$3:D$98)&gt;10,IF(AND(ISNUMBER('Test Sample Data'!D65),'Test Sample Data'!D65&lt;35,'Test Sample Data'!D65&gt;0),'Test Sample Data'!D65-'Choose Housekeeping Genes'!E$25,35-'Choose Housekeeping Genes'!E$25),"")</f>
        <v/>
      </c>
      <c r="E65" s="74" t="str">
        <f>IF(SUM('Test Sample Data'!E$3:E$98)&gt;10,IF(AND(ISNUMBER('Test Sample Data'!E65),'Test Sample Data'!E65&lt;35,'Test Sample Data'!E65&gt;0),'Test Sample Data'!E65-'Choose Housekeeping Genes'!F$25,35-'Choose Housekeeping Genes'!F$25),"")</f>
        <v/>
      </c>
      <c r="F65" s="74" t="str">
        <f>IF(SUM('Test Sample Data'!F$3:F$98)&gt;10,IF(AND(ISNUMBER('Test Sample Data'!F65),'Test Sample Data'!F65&lt;35,'Test Sample Data'!F65&gt;0),'Test Sample Data'!F65-'Choose Housekeeping Genes'!G$25,35-'Choose Housekeeping Genes'!G$25),"")</f>
        <v/>
      </c>
      <c r="G65" s="74" t="str">
        <f>IF(SUM('Test Sample Data'!G$3:G$98)&gt;10,IF(AND(ISNUMBER('Test Sample Data'!G65),'Test Sample Data'!G65&lt;35,'Test Sample Data'!G65&gt;0),'Test Sample Data'!G65-'Choose Housekeeping Genes'!H$25,35-'Choose Housekeeping Genes'!H$25),"")</f>
        <v/>
      </c>
      <c r="H65" s="74" t="str">
        <f>IF(SUM('Test Sample Data'!H$3:H$98)&gt;10,IF(AND(ISNUMBER('Test Sample Data'!H65),'Test Sample Data'!H65&lt;35,'Test Sample Data'!H65&gt;0),'Test Sample Data'!H65-'Choose Housekeeping Genes'!I$25,35-'Choose Housekeeping Genes'!I$25),"")</f>
        <v/>
      </c>
      <c r="I65" s="74" t="str">
        <f>IF(SUM('Test Sample Data'!I$3:I$98)&gt;10,IF(AND(ISNUMBER('Test Sample Data'!I65),'Test Sample Data'!I65&lt;35,'Test Sample Data'!I65&gt;0),'Test Sample Data'!I65-'Choose Housekeeping Genes'!J$25,35-'Choose Housekeeping Genes'!J$25),"")</f>
        <v/>
      </c>
      <c r="J65" s="74" t="str">
        <f>IF(SUM('Test Sample Data'!J$3:J$98)&gt;10,IF(AND(ISNUMBER('Test Sample Data'!J65),'Test Sample Data'!J65&lt;35,'Test Sample Data'!J65&gt;0),'Test Sample Data'!J65-'Choose Housekeeping Genes'!K$25,35-'Choose Housekeeping Genes'!K$25),"")</f>
        <v/>
      </c>
      <c r="K65" s="74" t="str">
        <f>IF(SUM('Test Sample Data'!K$3:K$98)&gt;10,IF(AND(ISNUMBER('Test Sample Data'!K65),'Test Sample Data'!K65&lt;35,'Test Sample Data'!K65&gt;0),'Test Sample Data'!K65-'Choose Housekeeping Genes'!L$25,35-'Choose Housekeeping Genes'!L$25),"")</f>
        <v/>
      </c>
      <c r="L65" s="74" t="str">
        <f>IF(SUM('Test Sample Data'!L$3:L$98)&gt;10,IF(AND(ISNUMBER('Test Sample Data'!L65),'Test Sample Data'!L65&lt;35,'Test Sample Data'!L65&gt;0),'Test Sample Data'!L65-'Choose Housekeeping Genes'!M$25,35-'Choose Housekeeping Genes'!M$25),"")</f>
        <v/>
      </c>
      <c r="M65" s="74" t="str">
        <f>IF(SUM('Test Sample Data'!M$3:M$98)&gt;10,IF(AND(ISNUMBER('Test Sample Data'!M65),'Test Sample Data'!M65&lt;35,'Test Sample Data'!M65&gt;0),'Test Sample Data'!M65-'Choose Housekeeping Genes'!N$25,35-'Choose Housekeeping Genes'!N$25),"")</f>
        <v/>
      </c>
      <c r="N65" s="74" t="str">
        <f>IF(SUM('Test Sample Data'!N$3:N$98)&gt;10,IF(AND(ISNUMBER('Test Sample Data'!N65),'Test Sample Data'!N65&lt;35,'Test Sample Data'!N65&gt;0),'Test Sample Data'!N65-'Choose Housekeeping Genes'!O$25,35-'Choose Housekeeping Genes'!O$25),"")</f>
        <v/>
      </c>
      <c r="O65" s="74" t="str">
        <f>IF(SUM('Test Sample Data'!O$3:O$98)&gt;10,IF(AND(ISNUMBER('Test Sample Data'!O65),'Test Sample Data'!O65&lt;35,'Test Sample Data'!O65&gt;0),'Test Sample Data'!O65-'Choose Housekeeping Genes'!P$25,35-'Choose Housekeeping Genes'!P$25),"")</f>
        <v/>
      </c>
      <c r="P65" s="74" t="str">
        <f>IF(SUM('Test Sample Data'!P$3:P$98)&gt;10,IF(AND(ISNUMBER('Test Sample Data'!P65),'Test Sample Data'!P65&lt;35,'Test Sample Data'!P65&gt;0),'Test Sample Data'!P65-'Choose Housekeeping Genes'!Q$25,35-'Choose Housekeeping Genes'!Q$25),"")</f>
        <v/>
      </c>
      <c r="Q65" s="74" t="str">
        <f>IF(SUM('Test Sample Data'!Q$3:Q$98)&gt;10,IF(AND(ISNUMBER('Test Sample Data'!Q65),'Test Sample Data'!Q65&lt;35,'Test Sample Data'!Q65&gt;0),'Test Sample Data'!Q65-'Choose Housekeeping Genes'!R$25,35-'Choose Housekeeping Genes'!R$25),"")</f>
        <v/>
      </c>
      <c r="R65" s="74" t="str">
        <f>IF(SUM('Test Sample Data'!R$3:R$98)&gt;10,IF(AND(ISNUMBER('Test Sample Data'!R65),'Test Sample Data'!R65&lt;35,'Test Sample Data'!R65&gt;0),'Test Sample Data'!R65-'Choose Housekeeping Genes'!S$25,35-'Choose Housekeeping Genes'!S$25),"")</f>
        <v/>
      </c>
      <c r="S65" s="74" t="str">
        <f>IF(SUM('Test Sample Data'!S$3:S$98)&gt;10,IF(AND(ISNUMBER('Test Sample Data'!S65),'Test Sample Data'!S65&lt;35,'Test Sample Data'!S65&gt;0),'Test Sample Data'!S65-'Choose Housekeeping Genes'!T$25,35-'Choose Housekeeping Genes'!T$25),"")</f>
        <v/>
      </c>
      <c r="T65" s="74" t="str">
        <f>IF(SUM('Test Sample Data'!T$3:T$98)&gt;10,IF(AND(ISNUMBER('Test Sample Data'!T65),'Test Sample Data'!T65&lt;35,'Test Sample Data'!T65&gt;0),'Test Sample Data'!T65-'Choose Housekeeping Genes'!U$25,35-'Choose Housekeeping Genes'!U$25),"")</f>
        <v/>
      </c>
      <c r="U65" s="74" t="str">
        <f>IF(SUM('Test Sample Data'!U$3:U$98)&gt;10,IF(AND(ISNUMBER('Test Sample Data'!U65),'Test Sample Data'!U65&lt;35,'Test Sample Data'!U65&gt;0),'Test Sample Data'!U65-'Choose Housekeeping Genes'!V$25,35-'Choose Housekeeping Genes'!V$25),"")</f>
        <v/>
      </c>
      <c r="V65" s="74" t="str">
        <f>IF(SUM('Test Sample Data'!V$3:V$98)&gt;10,IF(AND(ISNUMBER('Test Sample Data'!V65),'Test Sample Data'!V65&lt;35,'Test Sample Data'!V65&gt;0),'Test Sample Data'!V65-'Choose Housekeeping Genes'!W$25,35-'Choose Housekeeping Genes'!W$25),"")</f>
        <v/>
      </c>
      <c r="W65" s="138" t="str">
        <f>'Control Sample Data'!A65</f>
        <v>FTO</v>
      </c>
      <c r="X65" s="139" t="s">
        <v>64</v>
      </c>
      <c r="Y65" s="74" t="str">
        <f>IF(SUM('Control Sample Data'!C$3:C$98)&gt;10,IF(AND(ISNUMBER('Control Sample Data'!C65),'Control Sample Data'!C65&lt;35,'Control Sample Data'!C65&gt;0),'Control Sample Data'!C65-'Choose Housekeeping Genes'!AA$25,35-'Choose Housekeeping Genes'!AA$25),"")</f>
        <v/>
      </c>
      <c r="Z65" s="74" t="str">
        <f>IF(SUM('Control Sample Data'!D$3:D$98)&gt;10,IF(AND(ISNUMBER('Control Sample Data'!D65),'Control Sample Data'!D65&lt;35,'Control Sample Data'!D65&gt;0),'Control Sample Data'!D65-'Choose Housekeeping Genes'!AB$25,35-'Choose Housekeeping Genes'!AB$25),"")</f>
        <v/>
      </c>
      <c r="AA65" s="74" t="str">
        <f>IF(SUM('Control Sample Data'!E$3:E$98)&gt;10,IF(AND(ISNUMBER('Control Sample Data'!E65),'Control Sample Data'!E65&lt;35,'Control Sample Data'!E65&gt;0),'Control Sample Data'!E65-'Choose Housekeeping Genes'!AC$25,35-'Choose Housekeeping Genes'!AC$25),"")</f>
        <v/>
      </c>
      <c r="AB65" s="74" t="str">
        <f>IF(SUM('Control Sample Data'!F$3:F$98)&gt;10,IF(AND(ISNUMBER('Control Sample Data'!F65),'Control Sample Data'!F65&lt;35,'Control Sample Data'!F65&gt;0),'Control Sample Data'!F65-'Choose Housekeeping Genes'!AD$25,35-'Choose Housekeeping Genes'!AD$25),"")</f>
        <v/>
      </c>
      <c r="AC65" s="74" t="str">
        <f>IF(SUM('Control Sample Data'!G$3:G$98)&gt;10,IF(AND(ISNUMBER('Control Sample Data'!G65),'Control Sample Data'!G65&lt;35,'Control Sample Data'!G65&gt;0),'Control Sample Data'!G65-'Choose Housekeeping Genes'!AE$25,35-'Choose Housekeeping Genes'!AE$25),"")</f>
        <v/>
      </c>
      <c r="AD65" s="74" t="str">
        <f>IF(SUM('Control Sample Data'!H$3:H$98)&gt;10,IF(AND(ISNUMBER('Control Sample Data'!H65),'Control Sample Data'!H65&lt;35,'Control Sample Data'!H65&gt;0),'Control Sample Data'!H65-'Choose Housekeeping Genes'!AF$25,35-'Choose Housekeeping Genes'!AF$25),"")</f>
        <v/>
      </c>
      <c r="AE65" s="74" t="str">
        <f>IF(SUM('Control Sample Data'!I$3:I$98)&gt;10,IF(AND(ISNUMBER('Control Sample Data'!I65),'Control Sample Data'!I65&lt;35,'Control Sample Data'!I65&gt;0),'Control Sample Data'!I65-'Choose Housekeeping Genes'!AG$25,35-'Choose Housekeeping Genes'!AG$25),"")</f>
        <v/>
      </c>
      <c r="AF65" s="74" t="str">
        <f>IF(SUM('Control Sample Data'!J$3:J$98)&gt;10,IF(AND(ISNUMBER('Control Sample Data'!J65),'Control Sample Data'!J65&lt;35,'Control Sample Data'!J65&gt;0),'Control Sample Data'!J65-'Choose Housekeeping Genes'!AH$25,35-'Choose Housekeeping Genes'!AH$25),"")</f>
        <v/>
      </c>
      <c r="AG65" s="74" t="str">
        <f>IF(SUM('Control Sample Data'!K$3:K$98)&gt;10,IF(AND(ISNUMBER('Control Sample Data'!K65),'Control Sample Data'!K65&lt;35,'Control Sample Data'!K65&gt;0),'Control Sample Data'!K65-'Choose Housekeeping Genes'!AI$25,35-'Choose Housekeeping Genes'!AI$25),"")</f>
        <v/>
      </c>
      <c r="AH65" s="74" t="str">
        <f>IF(SUM('Control Sample Data'!L$3:L$98)&gt;10,IF(AND(ISNUMBER('Control Sample Data'!L65),'Control Sample Data'!L65&lt;35,'Control Sample Data'!L65&gt;0),'Control Sample Data'!L65-'Choose Housekeeping Genes'!AJ$25,35-'Choose Housekeeping Genes'!AJ$25),"")</f>
        <v/>
      </c>
      <c r="AI65" s="74" t="str">
        <f>IF(SUM('Control Sample Data'!M$3:M$98)&gt;10,IF(AND(ISNUMBER('Control Sample Data'!M65),'Control Sample Data'!M65&lt;35,'Control Sample Data'!M65&gt;0),'Control Sample Data'!M65-'Choose Housekeeping Genes'!AK$25,35-'Choose Housekeeping Genes'!AK$25),"")</f>
        <v/>
      </c>
      <c r="AJ65" s="74" t="str">
        <f>IF(SUM('Control Sample Data'!N$3:N$98)&gt;10,IF(AND(ISNUMBER('Control Sample Data'!N65),'Control Sample Data'!N65&lt;35,'Control Sample Data'!N65&gt;0),'Control Sample Data'!N65-'Choose Housekeeping Genes'!AL$25,35-'Choose Housekeeping Genes'!AL$25),"")</f>
        <v/>
      </c>
      <c r="AK65" s="74" t="str">
        <f>IF(SUM('Control Sample Data'!O$3:O$98)&gt;10,IF(AND(ISNUMBER('Control Sample Data'!O65),'Control Sample Data'!O65&lt;35,'Control Sample Data'!O65&gt;0),'Control Sample Data'!O65-'Choose Housekeeping Genes'!AM$25,35-'Choose Housekeeping Genes'!AM$25),"")</f>
        <v/>
      </c>
      <c r="AL65" s="74" t="str">
        <f>IF(SUM('Control Sample Data'!P$3:P$98)&gt;10,IF(AND(ISNUMBER('Control Sample Data'!P65),'Control Sample Data'!P65&lt;35,'Control Sample Data'!P65&gt;0),'Control Sample Data'!P65-'Choose Housekeeping Genes'!AN$25,35-'Choose Housekeeping Genes'!AN$25),"")</f>
        <v/>
      </c>
      <c r="AM65" s="74" t="str">
        <f>IF(SUM('Control Sample Data'!Q$3:Q$98)&gt;10,IF(AND(ISNUMBER('Control Sample Data'!Q65),'Control Sample Data'!Q65&lt;35,'Control Sample Data'!Q65&gt;0),'Control Sample Data'!Q65-'Choose Housekeeping Genes'!AO$25,35-'Choose Housekeeping Genes'!AO$25),"")</f>
        <v/>
      </c>
      <c r="AN65" s="74" t="str">
        <f>IF(SUM('Control Sample Data'!R$3:R$98)&gt;10,IF(AND(ISNUMBER('Control Sample Data'!R65),'Control Sample Data'!R65&lt;35,'Control Sample Data'!R65&gt;0),'Control Sample Data'!R65-'Choose Housekeeping Genes'!AP$25,35-'Choose Housekeeping Genes'!AP$25),"")</f>
        <v/>
      </c>
      <c r="AO65" s="74" t="str">
        <f>IF(SUM('Control Sample Data'!S$3:S$98)&gt;10,IF(AND(ISNUMBER('Control Sample Data'!S65),'Control Sample Data'!S65&lt;35,'Control Sample Data'!S65&gt;0),'Control Sample Data'!S65-'Choose Housekeeping Genes'!AQ$25,35-'Choose Housekeeping Genes'!AQ$25),"")</f>
        <v/>
      </c>
      <c r="AP65" s="74" t="str">
        <f>IF(SUM('Control Sample Data'!T$3:T$98)&gt;10,IF(AND(ISNUMBER('Control Sample Data'!T65),'Control Sample Data'!T65&lt;35,'Control Sample Data'!T65&gt;0),'Control Sample Data'!T65-'Choose Housekeeping Genes'!AR$25,35-'Choose Housekeeping Genes'!AR$25),"")</f>
        <v/>
      </c>
      <c r="AQ65" s="74" t="str">
        <f>IF(SUM('Control Sample Data'!U$3:U$98)&gt;10,IF(AND(ISNUMBER('Control Sample Data'!U65),'Control Sample Data'!U65&lt;35,'Control Sample Data'!U65&gt;0),'Control Sample Data'!U65-'Choose Housekeeping Genes'!AS$25,35-'Choose Housekeeping Genes'!AS$25),"")</f>
        <v/>
      </c>
      <c r="AR65" s="74" t="str">
        <f>IF(SUM('Control Sample Data'!V$3:V$98)&gt;10,IF(AND(ISNUMBER('Control Sample Data'!V65),'Control Sample Data'!V65&lt;35,'Control Sample Data'!V65&gt;0),'Control Sample Data'!V65-'Choose Housekeeping Genes'!AT$25,35-'Choose Housekeeping Genes'!AT$25),"")</f>
        <v/>
      </c>
      <c r="AS65" s="29" t="str">
        <f>'Control Sample Data'!A65</f>
        <v>FTO</v>
      </c>
      <c r="AT65" s="28" t="s">
        <v>64</v>
      </c>
      <c r="AU65" s="74" t="str">
        <f ca="1">IF(ISNUMBER(C65-'Choose Housekeeping Genes'!D$15),C65-'Choose Housekeeping Genes'!D$15,"")</f>
        <v/>
      </c>
      <c r="AV65" s="74" t="str">
        <f ca="1">IF(ISNUMBER(D65-'Choose Housekeeping Genes'!E$15),D65-'Choose Housekeeping Genes'!E$15,"")</f>
        <v/>
      </c>
      <c r="AW65" s="74" t="str">
        <f ca="1">IF(ISNUMBER(E65-'Choose Housekeeping Genes'!F$15),E65-'Choose Housekeeping Genes'!F$15,"")</f>
        <v/>
      </c>
      <c r="AX65" s="74" t="str">
        <f ca="1">IF(ISNUMBER(F65-'Choose Housekeeping Genes'!G$15),F65-'Choose Housekeeping Genes'!G$15,"")</f>
        <v/>
      </c>
      <c r="AY65" s="74" t="str">
        <f ca="1">IF(ISNUMBER(G65-'Choose Housekeeping Genes'!H$15),G65-'Choose Housekeeping Genes'!H$15,"")</f>
        <v/>
      </c>
      <c r="AZ65" s="74" t="str">
        <f ca="1">IF(ISNUMBER(H65-'Choose Housekeeping Genes'!I$15),H65-'Choose Housekeeping Genes'!I$15,"")</f>
        <v/>
      </c>
      <c r="BA65" s="74" t="str">
        <f ca="1">IF(ISNUMBER(I65-'Choose Housekeeping Genes'!J$15),I65-'Choose Housekeeping Genes'!J$15,"")</f>
        <v/>
      </c>
      <c r="BB65" s="74" t="str">
        <f ca="1">IF(ISNUMBER(J65-'Choose Housekeeping Genes'!K$15),J65-'Choose Housekeeping Genes'!K$15,"")</f>
        <v/>
      </c>
      <c r="BC65" s="74" t="str">
        <f ca="1">IF(ISNUMBER(K65-'Choose Housekeeping Genes'!L$15),K65-'Choose Housekeeping Genes'!L$15,"")</f>
        <v/>
      </c>
      <c r="BD65" s="74" t="str">
        <f ca="1">IF(ISNUMBER(L65-'Choose Housekeeping Genes'!M$15),L65-'Choose Housekeeping Genes'!M$15,"")</f>
        <v/>
      </c>
      <c r="BE65" s="74" t="str">
        <f ca="1">IF(ISNUMBER(M65-'Choose Housekeeping Genes'!N$15),M65-'Choose Housekeeping Genes'!N$15,"")</f>
        <v/>
      </c>
      <c r="BF65" s="74" t="str">
        <f ca="1">IF(ISNUMBER(N65-'Choose Housekeeping Genes'!O$15),N65-'Choose Housekeeping Genes'!O$15,"")</f>
        <v/>
      </c>
      <c r="BG65" s="74" t="str">
        <f ca="1">IF(ISNUMBER(O65-'Choose Housekeeping Genes'!P$15),O65-'Choose Housekeeping Genes'!P$15,"")</f>
        <v/>
      </c>
      <c r="BH65" s="74" t="str">
        <f ca="1">IF(ISNUMBER(P65-'Choose Housekeeping Genes'!Q$15),P65-'Choose Housekeeping Genes'!Q$15,"")</f>
        <v/>
      </c>
      <c r="BI65" s="74" t="str">
        <f ca="1">IF(ISNUMBER(Q65-'Choose Housekeeping Genes'!R$15),Q65-'Choose Housekeeping Genes'!R$15,"")</f>
        <v/>
      </c>
      <c r="BJ65" s="74" t="str">
        <f ca="1">IF(ISNUMBER(R65-'Choose Housekeeping Genes'!S$15),R65-'Choose Housekeeping Genes'!S$15,"")</f>
        <v/>
      </c>
      <c r="BK65" s="74" t="str">
        <f ca="1">IF(ISNUMBER(S65-'Choose Housekeeping Genes'!T$15),S65-'Choose Housekeeping Genes'!T$15,"")</f>
        <v/>
      </c>
      <c r="BL65" s="74" t="str">
        <f ca="1">IF(ISNUMBER(T65-'Choose Housekeeping Genes'!U$15),T65-'Choose Housekeeping Genes'!U$15,"")</f>
        <v/>
      </c>
      <c r="BM65" s="74" t="str">
        <f ca="1">IF(ISNUMBER(U65-'Choose Housekeeping Genes'!V$15),U65-'Choose Housekeeping Genes'!V$15,"")</f>
        <v/>
      </c>
      <c r="BN65" s="74" t="str">
        <f ca="1">IF(ISNUMBER(V65-'Choose Housekeeping Genes'!W$15),V65-'Choose Housekeeping Genes'!W$15,"")</f>
        <v/>
      </c>
      <c r="BO65" s="141" t="str">
        <f t="shared" si="5"/>
        <v>FTO</v>
      </c>
      <c r="BP65" s="139" t="s">
        <v>64</v>
      </c>
      <c r="BQ65" s="74" t="str">
        <f ca="1">IF(ISNUMBER(Y65-'Choose Housekeeping Genes'!AA$15),Y65-'Choose Housekeeping Genes'!AA$15,"")</f>
        <v/>
      </c>
      <c r="BR65" s="74" t="str">
        <f ca="1">IF(ISNUMBER(Z65-'Choose Housekeeping Genes'!AB$15),Z65-'Choose Housekeeping Genes'!AB$15,"")</f>
        <v/>
      </c>
      <c r="BS65" s="74" t="str">
        <f ca="1">IF(ISNUMBER(AA65-'Choose Housekeeping Genes'!AC$15),AA65-'Choose Housekeeping Genes'!AC$15,"")</f>
        <v/>
      </c>
      <c r="BT65" s="74" t="str">
        <f ca="1">IF(ISNUMBER(AB65-'Choose Housekeeping Genes'!AD$15),AB65-'Choose Housekeeping Genes'!AD$15,"")</f>
        <v/>
      </c>
      <c r="BU65" s="74" t="str">
        <f ca="1">IF(ISNUMBER(AC65-'Choose Housekeeping Genes'!AE$15),AC65-'Choose Housekeeping Genes'!AE$15,"")</f>
        <v/>
      </c>
      <c r="BV65" s="74" t="str">
        <f ca="1">IF(ISNUMBER(AD65-'Choose Housekeeping Genes'!AF$15),AD65-'Choose Housekeeping Genes'!AF$15,"")</f>
        <v/>
      </c>
      <c r="BW65" s="74" t="str">
        <f ca="1">IF(ISNUMBER(AE65-'Choose Housekeeping Genes'!AG$15),AE65-'Choose Housekeeping Genes'!AG$15,"")</f>
        <v/>
      </c>
      <c r="BX65" s="74" t="str">
        <f ca="1">IF(ISNUMBER(AF65-'Choose Housekeeping Genes'!AH$15),AF65-'Choose Housekeeping Genes'!AH$15,"")</f>
        <v/>
      </c>
      <c r="BY65" s="74" t="str">
        <f ca="1">IF(ISNUMBER(AG65-'Choose Housekeeping Genes'!AI$15),AG65-'Choose Housekeeping Genes'!AI$15,"")</f>
        <v/>
      </c>
      <c r="BZ65" s="74" t="str">
        <f ca="1">IF(ISNUMBER(AH65-'Choose Housekeeping Genes'!AJ$15),AH65-'Choose Housekeeping Genes'!AJ$15,"")</f>
        <v/>
      </c>
      <c r="CA65" s="74" t="str">
        <f ca="1">IF(ISNUMBER(AI65-'Choose Housekeeping Genes'!AK$15),AI65-'Choose Housekeeping Genes'!AK$15,"")</f>
        <v/>
      </c>
      <c r="CB65" s="74" t="str">
        <f ca="1">IF(ISNUMBER(AJ65-'Choose Housekeeping Genes'!AL$15),AJ65-'Choose Housekeeping Genes'!AL$15,"")</f>
        <v/>
      </c>
      <c r="CC65" s="74" t="str">
        <f ca="1">IF(ISNUMBER(AK65-'Choose Housekeeping Genes'!AM$15),AK65-'Choose Housekeeping Genes'!AM$15,"")</f>
        <v/>
      </c>
      <c r="CD65" s="74" t="str">
        <f ca="1">IF(ISNUMBER(AL65-'Choose Housekeeping Genes'!AN$15),AL65-'Choose Housekeeping Genes'!AN$15,"")</f>
        <v/>
      </c>
      <c r="CE65" s="74" t="str">
        <f ca="1">IF(ISNUMBER(AM65-'Choose Housekeeping Genes'!AO$15),AM65-'Choose Housekeeping Genes'!AO$15,"")</f>
        <v/>
      </c>
      <c r="CF65" s="74" t="str">
        <f ca="1">IF(ISNUMBER(AN65-'Choose Housekeeping Genes'!AP$15),AN65-'Choose Housekeeping Genes'!AP$15,"")</f>
        <v/>
      </c>
      <c r="CG65" s="74" t="str">
        <f ca="1">IF(ISNUMBER(AO65-'Choose Housekeeping Genes'!AQ$15),AO65-'Choose Housekeeping Genes'!AQ$15,"")</f>
        <v/>
      </c>
      <c r="CH65" s="74" t="str">
        <f ca="1">IF(ISNUMBER(AP65-'Choose Housekeeping Genes'!AR$15),AP65-'Choose Housekeeping Genes'!AR$15,"")</f>
        <v/>
      </c>
      <c r="CI65" s="74" t="str">
        <f ca="1">IF(ISNUMBER(AQ65-'Choose Housekeeping Genes'!AS$15),AQ65-'Choose Housekeeping Genes'!AS$15,"")</f>
        <v/>
      </c>
      <c r="CJ65" s="74" t="str">
        <f ca="1">IF(ISNUMBER(AR65-'Choose Housekeeping Genes'!AT$15),AR65-'Choose Housekeeping Genes'!AT$15,"")</f>
        <v/>
      </c>
      <c r="CK65" s="22" t="e">
        <f t="shared" ca="1" si="6"/>
        <v>#DIV/0!</v>
      </c>
      <c r="CL65" s="111" t="e">
        <f t="shared" ca="1" si="7"/>
        <v>#DIV/0!</v>
      </c>
    </row>
    <row r="66" spans="1:90" ht="12.75" customHeight="1" x14ac:dyDescent="0.2">
      <c r="A66" s="27" t="str">
        <f>'Test Sample Data'!A66</f>
        <v>RNGTT</v>
      </c>
      <c r="B66" s="28" t="s">
        <v>65</v>
      </c>
      <c r="C66" s="74" t="str">
        <f>IF(SUM('Test Sample Data'!C$3:C$98)&gt;10,IF(AND(ISNUMBER('Test Sample Data'!C66),'Test Sample Data'!C66&lt;35,'Test Sample Data'!C66&gt;0),'Test Sample Data'!C66-'Choose Housekeeping Genes'!D$25,35-'Choose Housekeeping Genes'!D$25),"")</f>
        <v/>
      </c>
      <c r="D66" s="74" t="str">
        <f>IF(SUM('Test Sample Data'!D$3:D$98)&gt;10,IF(AND(ISNUMBER('Test Sample Data'!D66),'Test Sample Data'!D66&lt;35,'Test Sample Data'!D66&gt;0),'Test Sample Data'!D66-'Choose Housekeeping Genes'!E$25,35-'Choose Housekeeping Genes'!E$25),"")</f>
        <v/>
      </c>
      <c r="E66" s="74" t="str">
        <f>IF(SUM('Test Sample Data'!E$3:E$98)&gt;10,IF(AND(ISNUMBER('Test Sample Data'!E66),'Test Sample Data'!E66&lt;35,'Test Sample Data'!E66&gt;0),'Test Sample Data'!E66-'Choose Housekeeping Genes'!F$25,35-'Choose Housekeeping Genes'!F$25),"")</f>
        <v/>
      </c>
      <c r="F66" s="74" t="str">
        <f>IF(SUM('Test Sample Data'!F$3:F$98)&gt;10,IF(AND(ISNUMBER('Test Sample Data'!F66),'Test Sample Data'!F66&lt;35,'Test Sample Data'!F66&gt;0),'Test Sample Data'!F66-'Choose Housekeeping Genes'!G$25,35-'Choose Housekeeping Genes'!G$25),"")</f>
        <v/>
      </c>
      <c r="G66" s="74" t="str">
        <f>IF(SUM('Test Sample Data'!G$3:G$98)&gt;10,IF(AND(ISNUMBER('Test Sample Data'!G66),'Test Sample Data'!G66&lt;35,'Test Sample Data'!G66&gt;0),'Test Sample Data'!G66-'Choose Housekeeping Genes'!H$25,35-'Choose Housekeeping Genes'!H$25),"")</f>
        <v/>
      </c>
      <c r="H66" s="74" t="str">
        <f>IF(SUM('Test Sample Data'!H$3:H$98)&gt;10,IF(AND(ISNUMBER('Test Sample Data'!H66),'Test Sample Data'!H66&lt;35,'Test Sample Data'!H66&gt;0),'Test Sample Data'!H66-'Choose Housekeeping Genes'!I$25,35-'Choose Housekeeping Genes'!I$25),"")</f>
        <v/>
      </c>
      <c r="I66" s="74" t="str">
        <f>IF(SUM('Test Sample Data'!I$3:I$98)&gt;10,IF(AND(ISNUMBER('Test Sample Data'!I66),'Test Sample Data'!I66&lt;35,'Test Sample Data'!I66&gt;0),'Test Sample Data'!I66-'Choose Housekeeping Genes'!J$25,35-'Choose Housekeeping Genes'!J$25),"")</f>
        <v/>
      </c>
      <c r="J66" s="74" t="str">
        <f>IF(SUM('Test Sample Data'!J$3:J$98)&gt;10,IF(AND(ISNUMBER('Test Sample Data'!J66),'Test Sample Data'!J66&lt;35,'Test Sample Data'!J66&gt;0),'Test Sample Data'!J66-'Choose Housekeeping Genes'!K$25,35-'Choose Housekeeping Genes'!K$25),"")</f>
        <v/>
      </c>
      <c r="K66" s="74" t="str">
        <f>IF(SUM('Test Sample Data'!K$3:K$98)&gt;10,IF(AND(ISNUMBER('Test Sample Data'!K66),'Test Sample Data'!K66&lt;35,'Test Sample Data'!K66&gt;0),'Test Sample Data'!K66-'Choose Housekeeping Genes'!L$25,35-'Choose Housekeeping Genes'!L$25),"")</f>
        <v/>
      </c>
      <c r="L66" s="74" t="str">
        <f>IF(SUM('Test Sample Data'!L$3:L$98)&gt;10,IF(AND(ISNUMBER('Test Sample Data'!L66),'Test Sample Data'!L66&lt;35,'Test Sample Data'!L66&gt;0),'Test Sample Data'!L66-'Choose Housekeeping Genes'!M$25,35-'Choose Housekeeping Genes'!M$25),"")</f>
        <v/>
      </c>
      <c r="M66" s="74" t="str">
        <f>IF(SUM('Test Sample Data'!M$3:M$98)&gt;10,IF(AND(ISNUMBER('Test Sample Data'!M66),'Test Sample Data'!M66&lt;35,'Test Sample Data'!M66&gt;0),'Test Sample Data'!M66-'Choose Housekeeping Genes'!N$25,35-'Choose Housekeeping Genes'!N$25),"")</f>
        <v/>
      </c>
      <c r="N66" s="74" t="str">
        <f>IF(SUM('Test Sample Data'!N$3:N$98)&gt;10,IF(AND(ISNUMBER('Test Sample Data'!N66),'Test Sample Data'!N66&lt;35,'Test Sample Data'!N66&gt;0),'Test Sample Data'!N66-'Choose Housekeeping Genes'!O$25,35-'Choose Housekeeping Genes'!O$25),"")</f>
        <v/>
      </c>
      <c r="O66" s="74" t="str">
        <f>IF(SUM('Test Sample Data'!O$3:O$98)&gt;10,IF(AND(ISNUMBER('Test Sample Data'!O66),'Test Sample Data'!O66&lt;35,'Test Sample Data'!O66&gt;0),'Test Sample Data'!O66-'Choose Housekeeping Genes'!P$25,35-'Choose Housekeeping Genes'!P$25),"")</f>
        <v/>
      </c>
      <c r="P66" s="74" t="str">
        <f>IF(SUM('Test Sample Data'!P$3:P$98)&gt;10,IF(AND(ISNUMBER('Test Sample Data'!P66),'Test Sample Data'!P66&lt;35,'Test Sample Data'!P66&gt;0),'Test Sample Data'!P66-'Choose Housekeeping Genes'!Q$25,35-'Choose Housekeeping Genes'!Q$25),"")</f>
        <v/>
      </c>
      <c r="Q66" s="74" t="str">
        <f>IF(SUM('Test Sample Data'!Q$3:Q$98)&gt;10,IF(AND(ISNUMBER('Test Sample Data'!Q66),'Test Sample Data'!Q66&lt;35,'Test Sample Data'!Q66&gt;0),'Test Sample Data'!Q66-'Choose Housekeeping Genes'!R$25,35-'Choose Housekeeping Genes'!R$25),"")</f>
        <v/>
      </c>
      <c r="R66" s="74" t="str">
        <f>IF(SUM('Test Sample Data'!R$3:R$98)&gt;10,IF(AND(ISNUMBER('Test Sample Data'!R66),'Test Sample Data'!R66&lt;35,'Test Sample Data'!R66&gt;0),'Test Sample Data'!R66-'Choose Housekeeping Genes'!S$25,35-'Choose Housekeeping Genes'!S$25),"")</f>
        <v/>
      </c>
      <c r="S66" s="74" t="str">
        <f>IF(SUM('Test Sample Data'!S$3:S$98)&gt;10,IF(AND(ISNUMBER('Test Sample Data'!S66),'Test Sample Data'!S66&lt;35,'Test Sample Data'!S66&gt;0),'Test Sample Data'!S66-'Choose Housekeeping Genes'!T$25,35-'Choose Housekeeping Genes'!T$25),"")</f>
        <v/>
      </c>
      <c r="T66" s="74" t="str">
        <f>IF(SUM('Test Sample Data'!T$3:T$98)&gt;10,IF(AND(ISNUMBER('Test Sample Data'!T66),'Test Sample Data'!T66&lt;35,'Test Sample Data'!T66&gt;0),'Test Sample Data'!T66-'Choose Housekeeping Genes'!U$25,35-'Choose Housekeeping Genes'!U$25),"")</f>
        <v/>
      </c>
      <c r="U66" s="74" t="str">
        <f>IF(SUM('Test Sample Data'!U$3:U$98)&gt;10,IF(AND(ISNUMBER('Test Sample Data'!U66),'Test Sample Data'!U66&lt;35,'Test Sample Data'!U66&gt;0),'Test Sample Data'!U66-'Choose Housekeeping Genes'!V$25,35-'Choose Housekeeping Genes'!V$25),"")</f>
        <v/>
      </c>
      <c r="V66" s="74" t="str">
        <f>IF(SUM('Test Sample Data'!V$3:V$98)&gt;10,IF(AND(ISNUMBER('Test Sample Data'!V66),'Test Sample Data'!V66&lt;35,'Test Sample Data'!V66&gt;0),'Test Sample Data'!V66-'Choose Housekeeping Genes'!W$25,35-'Choose Housekeeping Genes'!W$25),"")</f>
        <v/>
      </c>
      <c r="W66" s="138" t="str">
        <f>'Control Sample Data'!A66</f>
        <v>RNGTT</v>
      </c>
      <c r="X66" s="139" t="s">
        <v>65</v>
      </c>
      <c r="Y66" s="74" t="str">
        <f>IF(SUM('Control Sample Data'!C$3:C$98)&gt;10,IF(AND(ISNUMBER('Control Sample Data'!C66),'Control Sample Data'!C66&lt;35,'Control Sample Data'!C66&gt;0),'Control Sample Data'!C66-'Choose Housekeeping Genes'!AA$25,35-'Choose Housekeeping Genes'!AA$25),"")</f>
        <v/>
      </c>
      <c r="Z66" s="74" t="str">
        <f>IF(SUM('Control Sample Data'!D$3:D$98)&gt;10,IF(AND(ISNUMBER('Control Sample Data'!D66),'Control Sample Data'!D66&lt;35,'Control Sample Data'!D66&gt;0),'Control Sample Data'!D66-'Choose Housekeeping Genes'!AB$25,35-'Choose Housekeeping Genes'!AB$25),"")</f>
        <v/>
      </c>
      <c r="AA66" s="74" t="str">
        <f>IF(SUM('Control Sample Data'!E$3:E$98)&gt;10,IF(AND(ISNUMBER('Control Sample Data'!E66),'Control Sample Data'!E66&lt;35,'Control Sample Data'!E66&gt;0),'Control Sample Data'!E66-'Choose Housekeeping Genes'!AC$25,35-'Choose Housekeeping Genes'!AC$25),"")</f>
        <v/>
      </c>
      <c r="AB66" s="74" t="str">
        <f>IF(SUM('Control Sample Data'!F$3:F$98)&gt;10,IF(AND(ISNUMBER('Control Sample Data'!F66),'Control Sample Data'!F66&lt;35,'Control Sample Data'!F66&gt;0),'Control Sample Data'!F66-'Choose Housekeeping Genes'!AD$25,35-'Choose Housekeeping Genes'!AD$25),"")</f>
        <v/>
      </c>
      <c r="AC66" s="74" t="str">
        <f>IF(SUM('Control Sample Data'!G$3:G$98)&gt;10,IF(AND(ISNUMBER('Control Sample Data'!G66),'Control Sample Data'!G66&lt;35,'Control Sample Data'!G66&gt;0),'Control Sample Data'!G66-'Choose Housekeeping Genes'!AE$25,35-'Choose Housekeeping Genes'!AE$25),"")</f>
        <v/>
      </c>
      <c r="AD66" s="74" t="str">
        <f>IF(SUM('Control Sample Data'!H$3:H$98)&gt;10,IF(AND(ISNUMBER('Control Sample Data'!H66),'Control Sample Data'!H66&lt;35,'Control Sample Data'!H66&gt;0),'Control Sample Data'!H66-'Choose Housekeeping Genes'!AF$25,35-'Choose Housekeeping Genes'!AF$25),"")</f>
        <v/>
      </c>
      <c r="AE66" s="74" t="str">
        <f>IF(SUM('Control Sample Data'!I$3:I$98)&gt;10,IF(AND(ISNUMBER('Control Sample Data'!I66),'Control Sample Data'!I66&lt;35,'Control Sample Data'!I66&gt;0),'Control Sample Data'!I66-'Choose Housekeeping Genes'!AG$25,35-'Choose Housekeeping Genes'!AG$25),"")</f>
        <v/>
      </c>
      <c r="AF66" s="74" t="str">
        <f>IF(SUM('Control Sample Data'!J$3:J$98)&gt;10,IF(AND(ISNUMBER('Control Sample Data'!J66),'Control Sample Data'!J66&lt;35,'Control Sample Data'!J66&gt;0),'Control Sample Data'!J66-'Choose Housekeeping Genes'!AH$25,35-'Choose Housekeeping Genes'!AH$25),"")</f>
        <v/>
      </c>
      <c r="AG66" s="74" t="str">
        <f>IF(SUM('Control Sample Data'!K$3:K$98)&gt;10,IF(AND(ISNUMBER('Control Sample Data'!K66),'Control Sample Data'!K66&lt;35,'Control Sample Data'!K66&gt;0),'Control Sample Data'!K66-'Choose Housekeeping Genes'!AI$25,35-'Choose Housekeeping Genes'!AI$25),"")</f>
        <v/>
      </c>
      <c r="AH66" s="74" t="str">
        <f>IF(SUM('Control Sample Data'!L$3:L$98)&gt;10,IF(AND(ISNUMBER('Control Sample Data'!L66),'Control Sample Data'!L66&lt;35,'Control Sample Data'!L66&gt;0),'Control Sample Data'!L66-'Choose Housekeeping Genes'!AJ$25,35-'Choose Housekeeping Genes'!AJ$25),"")</f>
        <v/>
      </c>
      <c r="AI66" s="74" t="str">
        <f>IF(SUM('Control Sample Data'!M$3:M$98)&gt;10,IF(AND(ISNUMBER('Control Sample Data'!M66),'Control Sample Data'!M66&lt;35,'Control Sample Data'!M66&gt;0),'Control Sample Data'!M66-'Choose Housekeeping Genes'!AK$25,35-'Choose Housekeeping Genes'!AK$25),"")</f>
        <v/>
      </c>
      <c r="AJ66" s="74" t="str">
        <f>IF(SUM('Control Sample Data'!N$3:N$98)&gt;10,IF(AND(ISNUMBER('Control Sample Data'!N66),'Control Sample Data'!N66&lt;35,'Control Sample Data'!N66&gt;0),'Control Sample Data'!N66-'Choose Housekeeping Genes'!AL$25,35-'Choose Housekeeping Genes'!AL$25),"")</f>
        <v/>
      </c>
      <c r="AK66" s="74" t="str">
        <f>IF(SUM('Control Sample Data'!O$3:O$98)&gt;10,IF(AND(ISNUMBER('Control Sample Data'!O66),'Control Sample Data'!O66&lt;35,'Control Sample Data'!O66&gt;0),'Control Sample Data'!O66-'Choose Housekeeping Genes'!AM$25,35-'Choose Housekeeping Genes'!AM$25),"")</f>
        <v/>
      </c>
      <c r="AL66" s="74" t="str">
        <f>IF(SUM('Control Sample Data'!P$3:P$98)&gt;10,IF(AND(ISNUMBER('Control Sample Data'!P66),'Control Sample Data'!P66&lt;35,'Control Sample Data'!P66&gt;0),'Control Sample Data'!P66-'Choose Housekeeping Genes'!AN$25,35-'Choose Housekeeping Genes'!AN$25),"")</f>
        <v/>
      </c>
      <c r="AM66" s="74" t="str">
        <f>IF(SUM('Control Sample Data'!Q$3:Q$98)&gt;10,IF(AND(ISNUMBER('Control Sample Data'!Q66),'Control Sample Data'!Q66&lt;35,'Control Sample Data'!Q66&gt;0),'Control Sample Data'!Q66-'Choose Housekeeping Genes'!AO$25,35-'Choose Housekeeping Genes'!AO$25),"")</f>
        <v/>
      </c>
      <c r="AN66" s="74" t="str">
        <f>IF(SUM('Control Sample Data'!R$3:R$98)&gt;10,IF(AND(ISNUMBER('Control Sample Data'!R66),'Control Sample Data'!R66&lt;35,'Control Sample Data'!R66&gt;0),'Control Sample Data'!R66-'Choose Housekeeping Genes'!AP$25,35-'Choose Housekeeping Genes'!AP$25),"")</f>
        <v/>
      </c>
      <c r="AO66" s="74" t="str">
        <f>IF(SUM('Control Sample Data'!S$3:S$98)&gt;10,IF(AND(ISNUMBER('Control Sample Data'!S66),'Control Sample Data'!S66&lt;35,'Control Sample Data'!S66&gt;0),'Control Sample Data'!S66-'Choose Housekeeping Genes'!AQ$25,35-'Choose Housekeeping Genes'!AQ$25),"")</f>
        <v/>
      </c>
      <c r="AP66" s="74" t="str">
        <f>IF(SUM('Control Sample Data'!T$3:T$98)&gt;10,IF(AND(ISNUMBER('Control Sample Data'!T66),'Control Sample Data'!T66&lt;35,'Control Sample Data'!T66&gt;0),'Control Sample Data'!T66-'Choose Housekeeping Genes'!AR$25,35-'Choose Housekeeping Genes'!AR$25),"")</f>
        <v/>
      </c>
      <c r="AQ66" s="74" t="str">
        <f>IF(SUM('Control Sample Data'!U$3:U$98)&gt;10,IF(AND(ISNUMBER('Control Sample Data'!U66),'Control Sample Data'!U66&lt;35,'Control Sample Data'!U66&gt;0),'Control Sample Data'!U66-'Choose Housekeeping Genes'!AS$25,35-'Choose Housekeeping Genes'!AS$25),"")</f>
        <v/>
      </c>
      <c r="AR66" s="74" t="str">
        <f>IF(SUM('Control Sample Data'!V$3:V$98)&gt;10,IF(AND(ISNUMBER('Control Sample Data'!V66),'Control Sample Data'!V66&lt;35,'Control Sample Data'!V66&gt;0),'Control Sample Data'!V66-'Choose Housekeeping Genes'!AT$25,35-'Choose Housekeeping Genes'!AT$25),"")</f>
        <v/>
      </c>
      <c r="AS66" s="29" t="str">
        <f>'Control Sample Data'!A66</f>
        <v>RNGTT</v>
      </c>
      <c r="AT66" s="28" t="s">
        <v>65</v>
      </c>
      <c r="AU66" s="74" t="str">
        <f ca="1">IF(ISNUMBER(C66-'Choose Housekeeping Genes'!D$15),C66-'Choose Housekeeping Genes'!D$15,"")</f>
        <v/>
      </c>
      <c r="AV66" s="74" t="str">
        <f ca="1">IF(ISNUMBER(D66-'Choose Housekeeping Genes'!E$15),D66-'Choose Housekeeping Genes'!E$15,"")</f>
        <v/>
      </c>
      <c r="AW66" s="74" t="str">
        <f ca="1">IF(ISNUMBER(E66-'Choose Housekeeping Genes'!F$15),E66-'Choose Housekeeping Genes'!F$15,"")</f>
        <v/>
      </c>
      <c r="AX66" s="74" t="str">
        <f ca="1">IF(ISNUMBER(F66-'Choose Housekeeping Genes'!G$15),F66-'Choose Housekeeping Genes'!G$15,"")</f>
        <v/>
      </c>
      <c r="AY66" s="74" t="str">
        <f ca="1">IF(ISNUMBER(G66-'Choose Housekeeping Genes'!H$15),G66-'Choose Housekeeping Genes'!H$15,"")</f>
        <v/>
      </c>
      <c r="AZ66" s="74" t="str">
        <f ca="1">IF(ISNUMBER(H66-'Choose Housekeeping Genes'!I$15),H66-'Choose Housekeeping Genes'!I$15,"")</f>
        <v/>
      </c>
      <c r="BA66" s="74" t="str">
        <f ca="1">IF(ISNUMBER(I66-'Choose Housekeeping Genes'!J$15),I66-'Choose Housekeeping Genes'!J$15,"")</f>
        <v/>
      </c>
      <c r="BB66" s="74" t="str">
        <f ca="1">IF(ISNUMBER(J66-'Choose Housekeeping Genes'!K$15),J66-'Choose Housekeeping Genes'!K$15,"")</f>
        <v/>
      </c>
      <c r="BC66" s="74" t="str">
        <f ca="1">IF(ISNUMBER(K66-'Choose Housekeeping Genes'!L$15),K66-'Choose Housekeeping Genes'!L$15,"")</f>
        <v/>
      </c>
      <c r="BD66" s="74" t="str">
        <f ca="1">IF(ISNUMBER(L66-'Choose Housekeeping Genes'!M$15),L66-'Choose Housekeeping Genes'!M$15,"")</f>
        <v/>
      </c>
      <c r="BE66" s="74" t="str">
        <f ca="1">IF(ISNUMBER(M66-'Choose Housekeeping Genes'!N$15),M66-'Choose Housekeeping Genes'!N$15,"")</f>
        <v/>
      </c>
      <c r="BF66" s="74" t="str">
        <f ca="1">IF(ISNUMBER(N66-'Choose Housekeeping Genes'!O$15),N66-'Choose Housekeeping Genes'!O$15,"")</f>
        <v/>
      </c>
      <c r="BG66" s="74" t="str">
        <f ca="1">IF(ISNUMBER(O66-'Choose Housekeeping Genes'!P$15),O66-'Choose Housekeeping Genes'!P$15,"")</f>
        <v/>
      </c>
      <c r="BH66" s="74" t="str">
        <f ca="1">IF(ISNUMBER(P66-'Choose Housekeeping Genes'!Q$15),P66-'Choose Housekeeping Genes'!Q$15,"")</f>
        <v/>
      </c>
      <c r="BI66" s="74" t="str">
        <f ca="1">IF(ISNUMBER(Q66-'Choose Housekeeping Genes'!R$15),Q66-'Choose Housekeeping Genes'!R$15,"")</f>
        <v/>
      </c>
      <c r="BJ66" s="74" t="str">
        <f ca="1">IF(ISNUMBER(R66-'Choose Housekeeping Genes'!S$15),R66-'Choose Housekeeping Genes'!S$15,"")</f>
        <v/>
      </c>
      <c r="BK66" s="74" t="str">
        <f ca="1">IF(ISNUMBER(S66-'Choose Housekeeping Genes'!T$15),S66-'Choose Housekeeping Genes'!T$15,"")</f>
        <v/>
      </c>
      <c r="BL66" s="74" t="str">
        <f ca="1">IF(ISNUMBER(T66-'Choose Housekeeping Genes'!U$15),T66-'Choose Housekeeping Genes'!U$15,"")</f>
        <v/>
      </c>
      <c r="BM66" s="74" t="str">
        <f ca="1">IF(ISNUMBER(U66-'Choose Housekeeping Genes'!V$15),U66-'Choose Housekeeping Genes'!V$15,"")</f>
        <v/>
      </c>
      <c r="BN66" s="74" t="str">
        <f ca="1">IF(ISNUMBER(V66-'Choose Housekeeping Genes'!W$15),V66-'Choose Housekeeping Genes'!W$15,"")</f>
        <v/>
      </c>
      <c r="BO66" s="141" t="str">
        <f t="shared" si="5"/>
        <v>RNGTT</v>
      </c>
      <c r="BP66" s="139" t="s">
        <v>65</v>
      </c>
      <c r="BQ66" s="74" t="str">
        <f ca="1">IF(ISNUMBER(Y66-'Choose Housekeeping Genes'!AA$15),Y66-'Choose Housekeeping Genes'!AA$15,"")</f>
        <v/>
      </c>
      <c r="BR66" s="74" t="str">
        <f ca="1">IF(ISNUMBER(Z66-'Choose Housekeeping Genes'!AB$15),Z66-'Choose Housekeeping Genes'!AB$15,"")</f>
        <v/>
      </c>
      <c r="BS66" s="74" t="str">
        <f ca="1">IF(ISNUMBER(AA66-'Choose Housekeeping Genes'!AC$15),AA66-'Choose Housekeeping Genes'!AC$15,"")</f>
        <v/>
      </c>
      <c r="BT66" s="74" t="str">
        <f ca="1">IF(ISNUMBER(AB66-'Choose Housekeeping Genes'!AD$15),AB66-'Choose Housekeeping Genes'!AD$15,"")</f>
        <v/>
      </c>
      <c r="BU66" s="74" t="str">
        <f ca="1">IF(ISNUMBER(AC66-'Choose Housekeeping Genes'!AE$15),AC66-'Choose Housekeeping Genes'!AE$15,"")</f>
        <v/>
      </c>
      <c r="BV66" s="74" t="str">
        <f ca="1">IF(ISNUMBER(AD66-'Choose Housekeeping Genes'!AF$15),AD66-'Choose Housekeeping Genes'!AF$15,"")</f>
        <v/>
      </c>
      <c r="BW66" s="74" t="str">
        <f ca="1">IF(ISNUMBER(AE66-'Choose Housekeeping Genes'!AG$15),AE66-'Choose Housekeeping Genes'!AG$15,"")</f>
        <v/>
      </c>
      <c r="BX66" s="74" t="str">
        <f ca="1">IF(ISNUMBER(AF66-'Choose Housekeeping Genes'!AH$15),AF66-'Choose Housekeeping Genes'!AH$15,"")</f>
        <v/>
      </c>
      <c r="BY66" s="74" t="str">
        <f ca="1">IF(ISNUMBER(AG66-'Choose Housekeeping Genes'!AI$15),AG66-'Choose Housekeeping Genes'!AI$15,"")</f>
        <v/>
      </c>
      <c r="BZ66" s="74" t="str">
        <f ca="1">IF(ISNUMBER(AH66-'Choose Housekeeping Genes'!AJ$15),AH66-'Choose Housekeeping Genes'!AJ$15,"")</f>
        <v/>
      </c>
      <c r="CA66" s="74" t="str">
        <f ca="1">IF(ISNUMBER(AI66-'Choose Housekeeping Genes'!AK$15),AI66-'Choose Housekeeping Genes'!AK$15,"")</f>
        <v/>
      </c>
      <c r="CB66" s="74" t="str">
        <f ca="1">IF(ISNUMBER(AJ66-'Choose Housekeeping Genes'!AL$15),AJ66-'Choose Housekeeping Genes'!AL$15,"")</f>
        <v/>
      </c>
      <c r="CC66" s="74" t="str">
        <f ca="1">IF(ISNUMBER(AK66-'Choose Housekeeping Genes'!AM$15),AK66-'Choose Housekeeping Genes'!AM$15,"")</f>
        <v/>
      </c>
      <c r="CD66" s="74" t="str">
        <f ca="1">IF(ISNUMBER(AL66-'Choose Housekeeping Genes'!AN$15),AL66-'Choose Housekeeping Genes'!AN$15,"")</f>
        <v/>
      </c>
      <c r="CE66" s="74" t="str">
        <f ca="1">IF(ISNUMBER(AM66-'Choose Housekeeping Genes'!AO$15),AM66-'Choose Housekeeping Genes'!AO$15,"")</f>
        <v/>
      </c>
      <c r="CF66" s="74" t="str">
        <f ca="1">IF(ISNUMBER(AN66-'Choose Housekeeping Genes'!AP$15),AN66-'Choose Housekeeping Genes'!AP$15,"")</f>
        <v/>
      </c>
      <c r="CG66" s="74" t="str">
        <f ca="1">IF(ISNUMBER(AO66-'Choose Housekeeping Genes'!AQ$15),AO66-'Choose Housekeeping Genes'!AQ$15,"")</f>
        <v/>
      </c>
      <c r="CH66" s="74" t="str">
        <f ca="1">IF(ISNUMBER(AP66-'Choose Housekeeping Genes'!AR$15),AP66-'Choose Housekeeping Genes'!AR$15,"")</f>
        <v/>
      </c>
      <c r="CI66" s="74" t="str">
        <f ca="1">IF(ISNUMBER(AQ66-'Choose Housekeeping Genes'!AS$15),AQ66-'Choose Housekeeping Genes'!AS$15,"")</f>
        <v/>
      </c>
      <c r="CJ66" s="74" t="str">
        <f ca="1">IF(ISNUMBER(AR66-'Choose Housekeeping Genes'!AT$15),AR66-'Choose Housekeeping Genes'!AT$15,"")</f>
        <v/>
      </c>
      <c r="CK66" s="22" t="e">
        <f t="shared" ca="1" si="6"/>
        <v>#DIV/0!</v>
      </c>
      <c r="CL66" s="111" t="e">
        <f t="shared" ca="1" si="7"/>
        <v>#DIV/0!</v>
      </c>
    </row>
    <row r="67" spans="1:90" ht="12.75" customHeight="1" x14ac:dyDescent="0.2">
      <c r="A67" s="27" t="str">
        <f>'Test Sample Data'!A67</f>
        <v>RNMT</v>
      </c>
      <c r="B67" s="28" t="s">
        <v>66</v>
      </c>
      <c r="C67" s="74" t="str">
        <f>IF(SUM('Test Sample Data'!C$3:C$98)&gt;10,IF(AND(ISNUMBER('Test Sample Data'!C67),'Test Sample Data'!C67&lt;35,'Test Sample Data'!C67&gt;0),'Test Sample Data'!C67-'Choose Housekeeping Genes'!D$25,35-'Choose Housekeeping Genes'!D$25),"")</f>
        <v/>
      </c>
      <c r="D67" s="74" t="str">
        <f>IF(SUM('Test Sample Data'!D$3:D$98)&gt;10,IF(AND(ISNUMBER('Test Sample Data'!D67),'Test Sample Data'!D67&lt;35,'Test Sample Data'!D67&gt;0),'Test Sample Data'!D67-'Choose Housekeeping Genes'!E$25,35-'Choose Housekeeping Genes'!E$25),"")</f>
        <v/>
      </c>
      <c r="E67" s="74" t="str">
        <f>IF(SUM('Test Sample Data'!E$3:E$98)&gt;10,IF(AND(ISNUMBER('Test Sample Data'!E67),'Test Sample Data'!E67&lt;35,'Test Sample Data'!E67&gt;0),'Test Sample Data'!E67-'Choose Housekeeping Genes'!F$25,35-'Choose Housekeeping Genes'!F$25),"")</f>
        <v/>
      </c>
      <c r="F67" s="74" t="str">
        <f>IF(SUM('Test Sample Data'!F$3:F$98)&gt;10,IF(AND(ISNUMBER('Test Sample Data'!F67),'Test Sample Data'!F67&lt;35,'Test Sample Data'!F67&gt;0),'Test Sample Data'!F67-'Choose Housekeeping Genes'!G$25,35-'Choose Housekeeping Genes'!G$25),"")</f>
        <v/>
      </c>
      <c r="G67" s="74" t="str">
        <f>IF(SUM('Test Sample Data'!G$3:G$98)&gt;10,IF(AND(ISNUMBER('Test Sample Data'!G67),'Test Sample Data'!G67&lt;35,'Test Sample Data'!G67&gt;0),'Test Sample Data'!G67-'Choose Housekeeping Genes'!H$25,35-'Choose Housekeeping Genes'!H$25),"")</f>
        <v/>
      </c>
      <c r="H67" s="74" t="str">
        <f>IF(SUM('Test Sample Data'!H$3:H$98)&gt;10,IF(AND(ISNUMBER('Test Sample Data'!H67),'Test Sample Data'!H67&lt;35,'Test Sample Data'!H67&gt;0),'Test Sample Data'!H67-'Choose Housekeeping Genes'!I$25,35-'Choose Housekeeping Genes'!I$25),"")</f>
        <v/>
      </c>
      <c r="I67" s="74" t="str">
        <f>IF(SUM('Test Sample Data'!I$3:I$98)&gt;10,IF(AND(ISNUMBER('Test Sample Data'!I67),'Test Sample Data'!I67&lt;35,'Test Sample Data'!I67&gt;0),'Test Sample Data'!I67-'Choose Housekeeping Genes'!J$25,35-'Choose Housekeeping Genes'!J$25),"")</f>
        <v/>
      </c>
      <c r="J67" s="74" t="str">
        <f>IF(SUM('Test Sample Data'!J$3:J$98)&gt;10,IF(AND(ISNUMBER('Test Sample Data'!J67),'Test Sample Data'!J67&lt;35,'Test Sample Data'!J67&gt;0),'Test Sample Data'!J67-'Choose Housekeeping Genes'!K$25,35-'Choose Housekeeping Genes'!K$25),"")</f>
        <v/>
      </c>
      <c r="K67" s="74" t="str">
        <f>IF(SUM('Test Sample Data'!K$3:K$98)&gt;10,IF(AND(ISNUMBER('Test Sample Data'!K67),'Test Sample Data'!K67&lt;35,'Test Sample Data'!K67&gt;0),'Test Sample Data'!K67-'Choose Housekeeping Genes'!L$25,35-'Choose Housekeeping Genes'!L$25),"")</f>
        <v/>
      </c>
      <c r="L67" s="74" t="str">
        <f>IF(SUM('Test Sample Data'!L$3:L$98)&gt;10,IF(AND(ISNUMBER('Test Sample Data'!L67),'Test Sample Data'!L67&lt;35,'Test Sample Data'!L67&gt;0),'Test Sample Data'!L67-'Choose Housekeeping Genes'!M$25,35-'Choose Housekeeping Genes'!M$25),"")</f>
        <v/>
      </c>
      <c r="M67" s="74" t="str">
        <f>IF(SUM('Test Sample Data'!M$3:M$98)&gt;10,IF(AND(ISNUMBER('Test Sample Data'!M67),'Test Sample Data'!M67&lt;35,'Test Sample Data'!M67&gt;0),'Test Sample Data'!M67-'Choose Housekeeping Genes'!N$25,35-'Choose Housekeeping Genes'!N$25),"")</f>
        <v/>
      </c>
      <c r="N67" s="74" t="str">
        <f>IF(SUM('Test Sample Data'!N$3:N$98)&gt;10,IF(AND(ISNUMBER('Test Sample Data'!N67),'Test Sample Data'!N67&lt;35,'Test Sample Data'!N67&gt;0),'Test Sample Data'!N67-'Choose Housekeeping Genes'!O$25,35-'Choose Housekeeping Genes'!O$25),"")</f>
        <v/>
      </c>
      <c r="O67" s="74" t="str">
        <f>IF(SUM('Test Sample Data'!O$3:O$98)&gt;10,IF(AND(ISNUMBER('Test Sample Data'!O67),'Test Sample Data'!O67&lt;35,'Test Sample Data'!O67&gt;0),'Test Sample Data'!O67-'Choose Housekeeping Genes'!P$25,35-'Choose Housekeeping Genes'!P$25),"")</f>
        <v/>
      </c>
      <c r="P67" s="74" t="str">
        <f>IF(SUM('Test Sample Data'!P$3:P$98)&gt;10,IF(AND(ISNUMBER('Test Sample Data'!P67),'Test Sample Data'!P67&lt;35,'Test Sample Data'!P67&gt;0),'Test Sample Data'!P67-'Choose Housekeeping Genes'!Q$25,35-'Choose Housekeeping Genes'!Q$25),"")</f>
        <v/>
      </c>
      <c r="Q67" s="74" t="str">
        <f>IF(SUM('Test Sample Data'!Q$3:Q$98)&gt;10,IF(AND(ISNUMBER('Test Sample Data'!Q67),'Test Sample Data'!Q67&lt;35,'Test Sample Data'!Q67&gt;0),'Test Sample Data'!Q67-'Choose Housekeeping Genes'!R$25,35-'Choose Housekeeping Genes'!R$25),"")</f>
        <v/>
      </c>
      <c r="R67" s="74" t="str">
        <f>IF(SUM('Test Sample Data'!R$3:R$98)&gt;10,IF(AND(ISNUMBER('Test Sample Data'!R67),'Test Sample Data'!R67&lt;35,'Test Sample Data'!R67&gt;0),'Test Sample Data'!R67-'Choose Housekeeping Genes'!S$25,35-'Choose Housekeeping Genes'!S$25),"")</f>
        <v/>
      </c>
      <c r="S67" s="74" t="str">
        <f>IF(SUM('Test Sample Data'!S$3:S$98)&gt;10,IF(AND(ISNUMBER('Test Sample Data'!S67),'Test Sample Data'!S67&lt;35,'Test Sample Data'!S67&gt;0),'Test Sample Data'!S67-'Choose Housekeeping Genes'!T$25,35-'Choose Housekeeping Genes'!T$25),"")</f>
        <v/>
      </c>
      <c r="T67" s="74" t="str">
        <f>IF(SUM('Test Sample Data'!T$3:T$98)&gt;10,IF(AND(ISNUMBER('Test Sample Data'!T67),'Test Sample Data'!T67&lt;35,'Test Sample Data'!T67&gt;0),'Test Sample Data'!T67-'Choose Housekeeping Genes'!U$25,35-'Choose Housekeeping Genes'!U$25),"")</f>
        <v/>
      </c>
      <c r="U67" s="74" t="str">
        <f>IF(SUM('Test Sample Data'!U$3:U$98)&gt;10,IF(AND(ISNUMBER('Test Sample Data'!U67),'Test Sample Data'!U67&lt;35,'Test Sample Data'!U67&gt;0),'Test Sample Data'!U67-'Choose Housekeeping Genes'!V$25,35-'Choose Housekeeping Genes'!V$25),"")</f>
        <v/>
      </c>
      <c r="V67" s="74" t="str">
        <f>IF(SUM('Test Sample Data'!V$3:V$98)&gt;10,IF(AND(ISNUMBER('Test Sample Data'!V67),'Test Sample Data'!V67&lt;35,'Test Sample Data'!V67&gt;0),'Test Sample Data'!V67-'Choose Housekeeping Genes'!W$25,35-'Choose Housekeeping Genes'!W$25),"")</f>
        <v/>
      </c>
      <c r="W67" s="138" t="str">
        <f>'Control Sample Data'!A67</f>
        <v>RNMT</v>
      </c>
      <c r="X67" s="139" t="s">
        <v>66</v>
      </c>
      <c r="Y67" s="74" t="str">
        <f>IF(SUM('Control Sample Data'!C$3:C$98)&gt;10,IF(AND(ISNUMBER('Control Sample Data'!C67),'Control Sample Data'!C67&lt;35,'Control Sample Data'!C67&gt;0),'Control Sample Data'!C67-'Choose Housekeeping Genes'!AA$25,35-'Choose Housekeeping Genes'!AA$25),"")</f>
        <v/>
      </c>
      <c r="Z67" s="74" t="str">
        <f>IF(SUM('Control Sample Data'!D$3:D$98)&gt;10,IF(AND(ISNUMBER('Control Sample Data'!D67),'Control Sample Data'!D67&lt;35,'Control Sample Data'!D67&gt;0),'Control Sample Data'!D67-'Choose Housekeeping Genes'!AB$25,35-'Choose Housekeeping Genes'!AB$25),"")</f>
        <v/>
      </c>
      <c r="AA67" s="74" t="str">
        <f>IF(SUM('Control Sample Data'!E$3:E$98)&gt;10,IF(AND(ISNUMBER('Control Sample Data'!E67),'Control Sample Data'!E67&lt;35,'Control Sample Data'!E67&gt;0),'Control Sample Data'!E67-'Choose Housekeeping Genes'!AC$25,35-'Choose Housekeeping Genes'!AC$25),"")</f>
        <v/>
      </c>
      <c r="AB67" s="74" t="str">
        <f>IF(SUM('Control Sample Data'!F$3:F$98)&gt;10,IF(AND(ISNUMBER('Control Sample Data'!F67),'Control Sample Data'!F67&lt;35,'Control Sample Data'!F67&gt;0),'Control Sample Data'!F67-'Choose Housekeeping Genes'!AD$25,35-'Choose Housekeeping Genes'!AD$25),"")</f>
        <v/>
      </c>
      <c r="AC67" s="74" t="str">
        <f>IF(SUM('Control Sample Data'!G$3:G$98)&gt;10,IF(AND(ISNUMBER('Control Sample Data'!G67),'Control Sample Data'!G67&lt;35,'Control Sample Data'!G67&gt;0),'Control Sample Data'!G67-'Choose Housekeeping Genes'!AE$25,35-'Choose Housekeeping Genes'!AE$25),"")</f>
        <v/>
      </c>
      <c r="AD67" s="74" t="str">
        <f>IF(SUM('Control Sample Data'!H$3:H$98)&gt;10,IF(AND(ISNUMBER('Control Sample Data'!H67),'Control Sample Data'!H67&lt;35,'Control Sample Data'!H67&gt;0),'Control Sample Data'!H67-'Choose Housekeeping Genes'!AF$25,35-'Choose Housekeeping Genes'!AF$25),"")</f>
        <v/>
      </c>
      <c r="AE67" s="74" t="str">
        <f>IF(SUM('Control Sample Data'!I$3:I$98)&gt;10,IF(AND(ISNUMBER('Control Sample Data'!I67),'Control Sample Data'!I67&lt;35,'Control Sample Data'!I67&gt;0),'Control Sample Data'!I67-'Choose Housekeeping Genes'!AG$25,35-'Choose Housekeeping Genes'!AG$25),"")</f>
        <v/>
      </c>
      <c r="AF67" s="74" t="str">
        <f>IF(SUM('Control Sample Data'!J$3:J$98)&gt;10,IF(AND(ISNUMBER('Control Sample Data'!J67),'Control Sample Data'!J67&lt;35,'Control Sample Data'!J67&gt;0),'Control Sample Data'!J67-'Choose Housekeeping Genes'!AH$25,35-'Choose Housekeeping Genes'!AH$25),"")</f>
        <v/>
      </c>
      <c r="AG67" s="74" t="str">
        <f>IF(SUM('Control Sample Data'!K$3:K$98)&gt;10,IF(AND(ISNUMBER('Control Sample Data'!K67),'Control Sample Data'!K67&lt;35,'Control Sample Data'!K67&gt;0),'Control Sample Data'!K67-'Choose Housekeeping Genes'!AI$25,35-'Choose Housekeeping Genes'!AI$25),"")</f>
        <v/>
      </c>
      <c r="AH67" s="74" t="str">
        <f>IF(SUM('Control Sample Data'!L$3:L$98)&gt;10,IF(AND(ISNUMBER('Control Sample Data'!L67),'Control Sample Data'!L67&lt;35,'Control Sample Data'!L67&gt;0),'Control Sample Data'!L67-'Choose Housekeeping Genes'!AJ$25,35-'Choose Housekeeping Genes'!AJ$25),"")</f>
        <v/>
      </c>
      <c r="AI67" s="74" t="str">
        <f>IF(SUM('Control Sample Data'!M$3:M$98)&gt;10,IF(AND(ISNUMBER('Control Sample Data'!M67),'Control Sample Data'!M67&lt;35,'Control Sample Data'!M67&gt;0),'Control Sample Data'!M67-'Choose Housekeeping Genes'!AK$25,35-'Choose Housekeeping Genes'!AK$25),"")</f>
        <v/>
      </c>
      <c r="AJ67" s="74" t="str">
        <f>IF(SUM('Control Sample Data'!N$3:N$98)&gt;10,IF(AND(ISNUMBER('Control Sample Data'!N67),'Control Sample Data'!N67&lt;35,'Control Sample Data'!N67&gt;0),'Control Sample Data'!N67-'Choose Housekeeping Genes'!AL$25,35-'Choose Housekeeping Genes'!AL$25),"")</f>
        <v/>
      </c>
      <c r="AK67" s="74" t="str">
        <f>IF(SUM('Control Sample Data'!O$3:O$98)&gt;10,IF(AND(ISNUMBER('Control Sample Data'!O67),'Control Sample Data'!O67&lt;35,'Control Sample Data'!O67&gt;0),'Control Sample Data'!O67-'Choose Housekeeping Genes'!AM$25,35-'Choose Housekeeping Genes'!AM$25),"")</f>
        <v/>
      </c>
      <c r="AL67" s="74" t="str">
        <f>IF(SUM('Control Sample Data'!P$3:P$98)&gt;10,IF(AND(ISNUMBER('Control Sample Data'!P67),'Control Sample Data'!P67&lt;35,'Control Sample Data'!P67&gt;0),'Control Sample Data'!P67-'Choose Housekeeping Genes'!AN$25,35-'Choose Housekeeping Genes'!AN$25),"")</f>
        <v/>
      </c>
      <c r="AM67" s="74" t="str">
        <f>IF(SUM('Control Sample Data'!Q$3:Q$98)&gt;10,IF(AND(ISNUMBER('Control Sample Data'!Q67),'Control Sample Data'!Q67&lt;35,'Control Sample Data'!Q67&gt;0),'Control Sample Data'!Q67-'Choose Housekeeping Genes'!AO$25,35-'Choose Housekeeping Genes'!AO$25),"")</f>
        <v/>
      </c>
      <c r="AN67" s="74" t="str">
        <f>IF(SUM('Control Sample Data'!R$3:R$98)&gt;10,IF(AND(ISNUMBER('Control Sample Data'!R67),'Control Sample Data'!R67&lt;35,'Control Sample Data'!R67&gt;0),'Control Sample Data'!R67-'Choose Housekeeping Genes'!AP$25,35-'Choose Housekeeping Genes'!AP$25),"")</f>
        <v/>
      </c>
      <c r="AO67" s="74" t="str">
        <f>IF(SUM('Control Sample Data'!S$3:S$98)&gt;10,IF(AND(ISNUMBER('Control Sample Data'!S67),'Control Sample Data'!S67&lt;35,'Control Sample Data'!S67&gt;0),'Control Sample Data'!S67-'Choose Housekeeping Genes'!AQ$25,35-'Choose Housekeeping Genes'!AQ$25),"")</f>
        <v/>
      </c>
      <c r="AP67" s="74" t="str">
        <f>IF(SUM('Control Sample Data'!T$3:T$98)&gt;10,IF(AND(ISNUMBER('Control Sample Data'!T67),'Control Sample Data'!T67&lt;35,'Control Sample Data'!T67&gt;0),'Control Sample Data'!T67-'Choose Housekeeping Genes'!AR$25,35-'Choose Housekeeping Genes'!AR$25),"")</f>
        <v/>
      </c>
      <c r="AQ67" s="74" t="str">
        <f>IF(SUM('Control Sample Data'!U$3:U$98)&gt;10,IF(AND(ISNUMBER('Control Sample Data'!U67),'Control Sample Data'!U67&lt;35,'Control Sample Data'!U67&gt;0),'Control Sample Data'!U67-'Choose Housekeeping Genes'!AS$25,35-'Choose Housekeeping Genes'!AS$25),"")</f>
        <v/>
      </c>
      <c r="AR67" s="74" t="str">
        <f>IF(SUM('Control Sample Data'!V$3:V$98)&gt;10,IF(AND(ISNUMBER('Control Sample Data'!V67),'Control Sample Data'!V67&lt;35,'Control Sample Data'!V67&gt;0),'Control Sample Data'!V67-'Choose Housekeeping Genes'!AT$25,35-'Choose Housekeeping Genes'!AT$25),"")</f>
        <v/>
      </c>
      <c r="AS67" s="29" t="str">
        <f>'Control Sample Data'!A67</f>
        <v>RNMT</v>
      </c>
      <c r="AT67" s="28" t="s">
        <v>66</v>
      </c>
      <c r="AU67" s="74" t="str">
        <f ca="1">IF(ISNUMBER(C67-'Choose Housekeeping Genes'!D$15),C67-'Choose Housekeeping Genes'!D$15,"")</f>
        <v/>
      </c>
      <c r="AV67" s="74" t="str">
        <f ca="1">IF(ISNUMBER(D67-'Choose Housekeeping Genes'!E$15),D67-'Choose Housekeeping Genes'!E$15,"")</f>
        <v/>
      </c>
      <c r="AW67" s="74" t="str">
        <f ca="1">IF(ISNUMBER(E67-'Choose Housekeeping Genes'!F$15),E67-'Choose Housekeeping Genes'!F$15,"")</f>
        <v/>
      </c>
      <c r="AX67" s="74" t="str">
        <f ca="1">IF(ISNUMBER(F67-'Choose Housekeeping Genes'!G$15),F67-'Choose Housekeeping Genes'!G$15,"")</f>
        <v/>
      </c>
      <c r="AY67" s="74" t="str">
        <f ca="1">IF(ISNUMBER(G67-'Choose Housekeeping Genes'!H$15),G67-'Choose Housekeeping Genes'!H$15,"")</f>
        <v/>
      </c>
      <c r="AZ67" s="74" t="str">
        <f ca="1">IF(ISNUMBER(H67-'Choose Housekeeping Genes'!I$15),H67-'Choose Housekeeping Genes'!I$15,"")</f>
        <v/>
      </c>
      <c r="BA67" s="74" t="str">
        <f ca="1">IF(ISNUMBER(I67-'Choose Housekeeping Genes'!J$15),I67-'Choose Housekeeping Genes'!J$15,"")</f>
        <v/>
      </c>
      <c r="BB67" s="74" t="str">
        <f ca="1">IF(ISNUMBER(J67-'Choose Housekeeping Genes'!K$15),J67-'Choose Housekeeping Genes'!K$15,"")</f>
        <v/>
      </c>
      <c r="BC67" s="74" t="str">
        <f ca="1">IF(ISNUMBER(K67-'Choose Housekeeping Genes'!L$15),K67-'Choose Housekeeping Genes'!L$15,"")</f>
        <v/>
      </c>
      <c r="BD67" s="74" t="str">
        <f ca="1">IF(ISNUMBER(L67-'Choose Housekeeping Genes'!M$15),L67-'Choose Housekeeping Genes'!M$15,"")</f>
        <v/>
      </c>
      <c r="BE67" s="74" t="str">
        <f ca="1">IF(ISNUMBER(M67-'Choose Housekeeping Genes'!N$15),M67-'Choose Housekeeping Genes'!N$15,"")</f>
        <v/>
      </c>
      <c r="BF67" s="74" t="str">
        <f ca="1">IF(ISNUMBER(N67-'Choose Housekeeping Genes'!O$15),N67-'Choose Housekeeping Genes'!O$15,"")</f>
        <v/>
      </c>
      <c r="BG67" s="74" t="str">
        <f ca="1">IF(ISNUMBER(O67-'Choose Housekeeping Genes'!P$15),O67-'Choose Housekeeping Genes'!P$15,"")</f>
        <v/>
      </c>
      <c r="BH67" s="74" t="str">
        <f ca="1">IF(ISNUMBER(P67-'Choose Housekeeping Genes'!Q$15),P67-'Choose Housekeeping Genes'!Q$15,"")</f>
        <v/>
      </c>
      <c r="BI67" s="74" t="str">
        <f ca="1">IF(ISNUMBER(Q67-'Choose Housekeeping Genes'!R$15),Q67-'Choose Housekeeping Genes'!R$15,"")</f>
        <v/>
      </c>
      <c r="BJ67" s="74" t="str">
        <f ca="1">IF(ISNUMBER(R67-'Choose Housekeeping Genes'!S$15),R67-'Choose Housekeeping Genes'!S$15,"")</f>
        <v/>
      </c>
      <c r="BK67" s="74" t="str">
        <f ca="1">IF(ISNUMBER(S67-'Choose Housekeeping Genes'!T$15),S67-'Choose Housekeeping Genes'!T$15,"")</f>
        <v/>
      </c>
      <c r="BL67" s="74" t="str">
        <f ca="1">IF(ISNUMBER(T67-'Choose Housekeeping Genes'!U$15),T67-'Choose Housekeeping Genes'!U$15,"")</f>
        <v/>
      </c>
      <c r="BM67" s="74" t="str">
        <f ca="1">IF(ISNUMBER(U67-'Choose Housekeeping Genes'!V$15),U67-'Choose Housekeeping Genes'!V$15,"")</f>
        <v/>
      </c>
      <c r="BN67" s="74" t="str">
        <f ca="1">IF(ISNUMBER(V67-'Choose Housekeeping Genes'!W$15),V67-'Choose Housekeeping Genes'!W$15,"")</f>
        <v/>
      </c>
      <c r="BO67" s="141" t="str">
        <f t="shared" ref="BO67:BO98" si="8">W67</f>
        <v>RNMT</v>
      </c>
      <c r="BP67" s="139" t="s">
        <v>66</v>
      </c>
      <c r="BQ67" s="74" t="str">
        <f ca="1">IF(ISNUMBER(Y67-'Choose Housekeeping Genes'!AA$15),Y67-'Choose Housekeeping Genes'!AA$15,"")</f>
        <v/>
      </c>
      <c r="BR67" s="74" t="str">
        <f ca="1">IF(ISNUMBER(Z67-'Choose Housekeeping Genes'!AB$15),Z67-'Choose Housekeeping Genes'!AB$15,"")</f>
        <v/>
      </c>
      <c r="BS67" s="74" t="str">
        <f ca="1">IF(ISNUMBER(AA67-'Choose Housekeeping Genes'!AC$15),AA67-'Choose Housekeeping Genes'!AC$15,"")</f>
        <v/>
      </c>
      <c r="BT67" s="74" t="str">
        <f ca="1">IF(ISNUMBER(AB67-'Choose Housekeeping Genes'!AD$15),AB67-'Choose Housekeeping Genes'!AD$15,"")</f>
        <v/>
      </c>
      <c r="BU67" s="74" t="str">
        <f ca="1">IF(ISNUMBER(AC67-'Choose Housekeeping Genes'!AE$15),AC67-'Choose Housekeeping Genes'!AE$15,"")</f>
        <v/>
      </c>
      <c r="BV67" s="74" t="str">
        <f ca="1">IF(ISNUMBER(AD67-'Choose Housekeeping Genes'!AF$15),AD67-'Choose Housekeeping Genes'!AF$15,"")</f>
        <v/>
      </c>
      <c r="BW67" s="74" t="str">
        <f ca="1">IF(ISNUMBER(AE67-'Choose Housekeeping Genes'!AG$15),AE67-'Choose Housekeeping Genes'!AG$15,"")</f>
        <v/>
      </c>
      <c r="BX67" s="74" t="str">
        <f ca="1">IF(ISNUMBER(AF67-'Choose Housekeeping Genes'!AH$15),AF67-'Choose Housekeeping Genes'!AH$15,"")</f>
        <v/>
      </c>
      <c r="BY67" s="74" t="str">
        <f ca="1">IF(ISNUMBER(AG67-'Choose Housekeeping Genes'!AI$15),AG67-'Choose Housekeeping Genes'!AI$15,"")</f>
        <v/>
      </c>
      <c r="BZ67" s="74" t="str">
        <f ca="1">IF(ISNUMBER(AH67-'Choose Housekeeping Genes'!AJ$15),AH67-'Choose Housekeeping Genes'!AJ$15,"")</f>
        <v/>
      </c>
      <c r="CA67" s="74" t="str">
        <f ca="1">IF(ISNUMBER(AI67-'Choose Housekeeping Genes'!AK$15),AI67-'Choose Housekeeping Genes'!AK$15,"")</f>
        <v/>
      </c>
      <c r="CB67" s="74" t="str">
        <f ca="1">IF(ISNUMBER(AJ67-'Choose Housekeeping Genes'!AL$15),AJ67-'Choose Housekeeping Genes'!AL$15,"")</f>
        <v/>
      </c>
      <c r="CC67" s="74" t="str">
        <f ca="1">IF(ISNUMBER(AK67-'Choose Housekeeping Genes'!AM$15),AK67-'Choose Housekeeping Genes'!AM$15,"")</f>
        <v/>
      </c>
      <c r="CD67" s="74" t="str">
        <f ca="1">IF(ISNUMBER(AL67-'Choose Housekeeping Genes'!AN$15),AL67-'Choose Housekeeping Genes'!AN$15,"")</f>
        <v/>
      </c>
      <c r="CE67" s="74" t="str">
        <f ca="1">IF(ISNUMBER(AM67-'Choose Housekeeping Genes'!AO$15),AM67-'Choose Housekeeping Genes'!AO$15,"")</f>
        <v/>
      </c>
      <c r="CF67" s="74" t="str">
        <f ca="1">IF(ISNUMBER(AN67-'Choose Housekeeping Genes'!AP$15),AN67-'Choose Housekeeping Genes'!AP$15,"")</f>
        <v/>
      </c>
      <c r="CG67" s="74" t="str">
        <f ca="1">IF(ISNUMBER(AO67-'Choose Housekeeping Genes'!AQ$15),AO67-'Choose Housekeeping Genes'!AQ$15,"")</f>
        <v/>
      </c>
      <c r="CH67" s="74" t="str">
        <f ca="1">IF(ISNUMBER(AP67-'Choose Housekeeping Genes'!AR$15),AP67-'Choose Housekeeping Genes'!AR$15,"")</f>
        <v/>
      </c>
      <c r="CI67" s="74" t="str">
        <f ca="1">IF(ISNUMBER(AQ67-'Choose Housekeeping Genes'!AS$15),AQ67-'Choose Housekeeping Genes'!AS$15,"")</f>
        <v/>
      </c>
      <c r="CJ67" s="74" t="str">
        <f ca="1">IF(ISNUMBER(AR67-'Choose Housekeeping Genes'!AT$15),AR67-'Choose Housekeeping Genes'!AT$15,"")</f>
        <v/>
      </c>
      <c r="CK67" s="22" t="e">
        <f t="shared" ref="CK67:CK98" ca="1" si="9">AVERAGE(AU67:BD67)</f>
        <v>#DIV/0!</v>
      </c>
      <c r="CL67" s="111" t="e">
        <f t="shared" ref="CL67:CL98" ca="1" si="10">AVERAGE(BQ67:BZ67)</f>
        <v>#DIV/0!</v>
      </c>
    </row>
    <row r="68" spans="1:90" ht="12.75" customHeight="1" x14ac:dyDescent="0.2">
      <c r="A68" s="27" t="str">
        <f>'Test Sample Data'!A68</f>
        <v>CMTR1</v>
      </c>
      <c r="B68" s="28" t="s">
        <v>67</v>
      </c>
      <c r="C68" s="74" t="str">
        <f>IF(SUM('Test Sample Data'!C$3:C$98)&gt;10,IF(AND(ISNUMBER('Test Sample Data'!C68),'Test Sample Data'!C68&lt;35,'Test Sample Data'!C68&gt;0),'Test Sample Data'!C68-'Choose Housekeeping Genes'!D$25,35-'Choose Housekeeping Genes'!D$25),"")</f>
        <v/>
      </c>
      <c r="D68" s="74" t="str">
        <f>IF(SUM('Test Sample Data'!D$3:D$98)&gt;10,IF(AND(ISNUMBER('Test Sample Data'!D68),'Test Sample Data'!D68&lt;35,'Test Sample Data'!D68&gt;0),'Test Sample Data'!D68-'Choose Housekeeping Genes'!E$25,35-'Choose Housekeeping Genes'!E$25),"")</f>
        <v/>
      </c>
      <c r="E68" s="74" t="str">
        <f>IF(SUM('Test Sample Data'!E$3:E$98)&gt;10,IF(AND(ISNUMBER('Test Sample Data'!E68),'Test Sample Data'!E68&lt;35,'Test Sample Data'!E68&gt;0),'Test Sample Data'!E68-'Choose Housekeeping Genes'!F$25,35-'Choose Housekeeping Genes'!F$25),"")</f>
        <v/>
      </c>
      <c r="F68" s="74" t="str">
        <f>IF(SUM('Test Sample Data'!F$3:F$98)&gt;10,IF(AND(ISNUMBER('Test Sample Data'!F68),'Test Sample Data'!F68&lt;35,'Test Sample Data'!F68&gt;0),'Test Sample Data'!F68-'Choose Housekeeping Genes'!G$25,35-'Choose Housekeeping Genes'!G$25),"")</f>
        <v/>
      </c>
      <c r="G68" s="74" t="str">
        <f>IF(SUM('Test Sample Data'!G$3:G$98)&gt;10,IF(AND(ISNUMBER('Test Sample Data'!G68),'Test Sample Data'!G68&lt;35,'Test Sample Data'!G68&gt;0),'Test Sample Data'!G68-'Choose Housekeeping Genes'!H$25,35-'Choose Housekeeping Genes'!H$25),"")</f>
        <v/>
      </c>
      <c r="H68" s="74" t="str">
        <f>IF(SUM('Test Sample Data'!H$3:H$98)&gt;10,IF(AND(ISNUMBER('Test Sample Data'!H68),'Test Sample Data'!H68&lt;35,'Test Sample Data'!H68&gt;0),'Test Sample Data'!H68-'Choose Housekeeping Genes'!I$25,35-'Choose Housekeeping Genes'!I$25),"")</f>
        <v/>
      </c>
      <c r="I68" s="74" t="str">
        <f>IF(SUM('Test Sample Data'!I$3:I$98)&gt;10,IF(AND(ISNUMBER('Test Sample Data'!I68),'Test Sample Data'!I68&lt;35,'Test Sample Data'!I68&gt;0),'Test Sample Data'!I68-'Choose Housekeeping Genes'!J$25,35-'Choose Housekeeping Genes'!J$25),"")</f>
        <v/>
      </c>
      <c r="J68" s="74" t="str">
        <f>IF(SUM('Test Sample Data'!J$3:J$98)&gt;10,IF(AND(ISNUMBER('Test Sample Data'!J68),'Test Sample Data'!J68&lt;35,'Test Sample Data'!J68&gt;0),'Test Sample Data'!J68-'Choose Housekeeping Genes'!K$25,35-'Choose Housekeeping Genes'!K$25),"")</f>
        <v/>
      </c>
      <c r="K68" s="74" t="str">
        <f>IF(SUM('Test Sample Data'!K$3:K$98)&gt;10,IF(AND(ISNUMBER('Test Sample Data'!K68),'Test Sample Data'!K68&lt;35,'Test Sample Data'!K68&gt;0),'Test Sample Data'!K68-'Choose Housekeeping Genes'!L$25,35-'Choose Housekeeping Genes'!L$25),"")</f>
        <v/>
      </c>
      <c r="L68" s="74" t="str">
        <f>IF(SUM('Test Sample Data'!L$3:L$98)&gt;10,IF(AND(ISNUMBER('Test Sample Data'!L68),'Test Sample Data'!L68&lt;35,'Test Sample Data'!L68&gt;0),'Test Sample Data'!L68-'Choose Housekeeping Genes'!M$25,35-'Choose Housekeeping Genes'!M$25),"")</f>
        <v/>
      </c>
      <c r="M68" s="74" t="str">
        <f>IF(SUM('Test Sample Data'!M$3:M$98)&gt;10,IF(AND(ISNUMBER('Test Sample Data'!M68),'Test Sample Data'!M68&lt;35,'Test Sample Data'!M68&gt;0),'Test Sample Data'!M68-'Choose Housekeeping Genes'!N$25,35-'Choose Housekeeping Genes'!N$25),"")</f>
        <v/>
      </c>
      <c r="N68" s="74" t="str">
        <f>IF(SUM('Test Sample Data'!N$3:N$98)&gt;10,IF(AND(ISNUMBER('Test Sample Data'!N68),'Test Sample Data'!N68&lt;35,'Test Sample Data'!N68&gt;0),'Test Sample Data'!N68-'Choose Housekeeping Genes'!O$25,35-'Choose Housekeeping Genes'!O$25),"")</f>
        <v/>
      </c>
      <c r="O68" s="74" t="str">
        <f>IF(SUM('Test Sample Data'!O$3:O$98)&gt;10,IF(AND(ISNUMBER('Test Sample Data'!O68),'Test Sample Data'!O68&lt;35,'Test Sample Data'!O68&gt;0),'Test Sample Data'!O68-'Choose Housekeeping Genes'!P$25,35-'Choose Housekeeping Genes'!P$25),"")</f>
        <v/>
      </c>
      <c r="P68" s="74" t="str">
        <f>IF(SUM('Test Sample Data'!P$3:P$98)&gt;10,IF(AND(ISNUMBER('Test Sample Data'!P68),'Test Sample Data'!P68&lt;35,'Test Sample Data'!P68&gt;0),'Test Sample Data'!P68-'Choose Housekeeping Genes'!Q$25,35-'Choose Housekeeping Genes'!Q$25),"")</f>
        <v/>
      </c>
      <c r="Q68" s="74" t="str">
        <f>IF(SUM('Test Sample Data'!Q$3:Q$98)&gt;10,IF(AND(ISNUMBER('Test Sample Data'!Q68),'Test Sample Data'!Q68&lt;35,'Test Sample Data'!Q68&gt;0),'Test Sample Data'!Q68-'Choose Housekeeping Genes'!R$25,35-'Choose Housekeeping Genes'!R$25),"")</f>
        <v/>
      </c>
      <c r="R68" s="74" t="str">
        <f>IF(SUM('Test Sample Data'!R$3:R$98)&gt;10,IF(AND(ISNUMBER('Test Sample Data'!R68),'Test Sample Data'!R68&lt;35,'Test Sample Data'!R68&gt;0),'Test Sample Data'!R68-'Choose Housekeeping Genes'!S$25,35-'Choose Housekeeping Genes'!S$25),"")</f>
        <v/>
      </c>
      <c r="S68" s="74" t="str">
        <f>IF(SUM('Test Sample Data'!S$3:S$98)&gt;10,IF(AND(ISNUMBER('Test Sample Data'!S68),'Test Sample Data'!S68&lt;35,'Test Sample Data'!S68&gt;0),'Test Sample Data'!S68-'Choose Housekeeping Genes'!T$25,35-'Choose Housekeeping Genes'!T$25),"")</f>
        <v/>
      </c>
      <c r="T68" s="74" t="str">
        <f>IF(SUM('Test Sample Data'!T$3:T$98)&gt;10,IF(AND(ISNUMBER('Test Sample Data'!T68),'Test Sample Data'!T68&lt;35,'Test Sample Data'!T68&gt;0),'Test Sample Data'!T68-'Choose Housekeeping Genes'!U$25,35-'Choose Housekeeping Genes'!U$25),"")</f>
        <v/>
      </c>
      <c r="U68" s="74" t="str">
        <f>IF(SUM('Test Sample Data'!U$3:U$98)&gt;10,IF(AND(ISNUMBER('Test Sample Data'!U68),'Test Sample Data'!U68&lt;35,'Test Sample Data'!U68&gt;0),'Test Sample Data'!U68-'Choose Housekeeping Genes'!V$25,35-'Choose Housekeeping Genes'!V$25),"")</f>
        <v/>
      </c>
      <c r="V68" s="74" t="str">
        <f>IF(SUM('Test Sample Data'!V$3:V$98)&gt;10,IF(AND(ISNUMBER('Test Sample Data'!V68),'Test Sample Data'!V68&lt;35,'Test Sample Data'!V68&gt;0),'Test Sample Data'!V68-'Choose Housekeeping Genes'!W$25,35-'Choose Housekeeping Genes'!W$25),"")</f>
        <v/>
      </c>
      <c r="W68" s="138" t="str">
        <f>'Control Sample Data'!A68</f>
        <v>CMTR1</v>
      </c>
      <c r="X68" s="139" t="s">
        <v>67</v>
      </c>
      <c r="Y68" s="74" t="str">
        <f>IF(SUM('Control Sample Data'!C$3:C$98)&gt;10,IF(AND(ISNUMBER('Control Sample Data'!C68),'Control Sample Data'!C68&lt;35,'Control Sample Data'!C68&gt;0),'Control Sample Data'!C68-'Choose Housekeeping Genes'!AA$25,35-'Choose Housekeeping Genes'!AA$25),"")</f>
        <v/>
      </c>
      <c r="Z68" s="74" t="str">
        <f>IF(SUM('Control Sample Data'!D$3:D$98)&gt;10,IF(AND(ISNUMBER('Control Sample Data'!D68),'Control Sample Data'!D68&lt;35,'Control Sample Data'!D68&gt;0),'Control Sample Data'!D68-'Choose Housekeeping Genes'!AB$25,35-'Choose Housekeeping Genes'!AB$25),"")</f>
        <v/>
      </c>
      <c r="AA68" s="74" t="str">
        <f>IF(SUM('Control Sample Data'!E$3:E$98)&gt;10,IF(AND(ISNUMBER('Control Sample Data'!E68),'Control Sample Data'!E68&lt;35,'Control Sample Data'!E68&gt;0),'Control Sample Data'!E68-'Choose Housekeeping Genes'!AC$25,35-'Choose Housekeeping Genes'!AC$25),"")</f>
        <v/>
      </c>
      <c r="AB68" s="74" t="str">
        <f>IF(SUM('Control Sample Data'!F$3:F$98)&gt;10,IF(AND(ISNUMBER('Control Sample Data'!F68),'Control Sample Data'!F68&lt;35,'Control Sample Data'!F68&gt;0),'Control Sample Data'!F68-'Choose Housekeeping Genes'!AD$25,35-'Choose Housekeeping Genes'!AD$25),"")</f>
        <v/>
      </c>
      <c r="AC68" s="74" t="str">
        <f>IF(SUM('Control Sample Data'!G$3:G$98)&gt;10,IF(AND(ISNUMBER('Control Sample Data'!G68),'Control Sample Data'!G68&lt;35,'Control Sample Data'!G68&gt;0),'Control Sample Data'!G68-'Choose Housekeeping Genes'!AE$25,35-'Choose Housekeeping Genes'!AE$25),"")</f>
        <v/>
      </c>
      <c r="AD68" s="74" t="str">
        <f>IF(SUM('Control Sample Data'!H$3:H$98)&gt;10,IF(AND(ISNUMBER('Control Sample Data'!H68),'Control Sample Data'!H68&lt;35,'Control Sample Data'!H68&gt;0),'Control Sample Data'!H68-'Choose Housekeeping Genes'!AF$25,35-'Choose Housekeeping Genes'!AF$25),"")</f>
        <v/>
      </c>
      <c r="AE68" s="74" t="str">
        <f>IF(SUM('Control Sample Data'!I$3:I$98)&gt;10,IF(AND(ISNUMBER('Control Sample Data'!I68),'Control Sample Data'!I68&lt;35,'Control Sample Data'!I68&gt;0),'Control Sample Data'!I68-'Choose Housekeeping Genes'!AG$25,35-'Choose Housekeeping Genes'!AG$25),"")</f>
        <v/>
      </c>
      <c r="AF68" s="74" t="str">
        <f>IF(SUM('Control Sample Data'!J$3:J$98)&gt;10,IF(AND(ISNUMBER('Control Sample Data'!J68),'Control Sample Data'!J68&lt;35,'Control Sample Data'!J68&gt;0),'Control Sample Data'!J68-'Choose Housekeeping Genes'!AH$25,35-'Choose Housekeeping Genes'!AH$25),"")</f>
        <v/>
      </c>
      <c r="AG68" s="74" t="str">
        <f>IF(SUM('Control Sample Data'!K$3:K$98)&gt;10,IF(AND(ISNUMBER('Control Sample Data'!K68),'Control Sample Data'!K68&lt;35,'Control Sample Data'!K68&gt;0),'Control Sample Data'!K68-'Choose Housekeeping Genes'!AI$25,35-'Choose Housekeeping Genes'!AI$25),"")</f>
        <v/>
      </c>
      <c r="AH68" s="74" t="str">
        <f>IF(SUM('Control Sample Data'!L$3:L$98)&gt;10,IF(AND(ISNUMBER('Control Sample Data'!L68),'Control Sample Data'!L68&lt;35,'Control Sample Data'!L68&gt;0),'Control Sample Data'!L68-'Choose Housekeeping Genes'!AJ$25,35-'Choose Housekeeping Genes'!AJ$25),"")</f>
        <v/>
      </c>
      <c r="AI68" s="74" t="str">
        <f>IF(SUM('Control Sample Data'!M$3:M$98)&gt;10,IF(AND(ISNUMBER('Control Sample Data'!M68),'Control Sample Data'!M68&lt;35,'Control Sample Data'!M68&gt;0),'Control Sample Data'!M68-'Choose Housekeeping Genes'!AK$25,35-'Choose Housekeeping Genes'!AK$25),"")</f>
        <v/>
      </c>
      <c r="AJ68" s="74" t="str">
        <f>IF(SUM('Control Sample Data'!N$3:N$98)&gt;10,IF(AND(ISNUMBER('Control Sample Data'!N68),'Control Sample Data'!N68&lt;35,'Control Sample Data'!N68&gt;0),'Control Sample Data'!N68-'Choose Housekeeping Genes'!AL$25,35-'Choose Housekeeping Genes'!AL$25),"")</f>
        <v/>
      </c>
      <c r="AK68" s="74" t="str">
        <f>IF(SUM('Control Sample Data'!O$3:O$98)&gt;10,IF(AND(ISNUMBER('Control Sample Data'!O68),'Control Sample Data'!O68&lt;35,'Control Sample Data'!O68&gt;0),'Control Sample Data'!O68-'Choose Housekeeping Genes'!AM$25,35-'Choose Housekeeping Genes'!AM$25),"")</f>
        <v/>
      </c>
      <c r="AL68" s="74" t="str">
        <f>IF(SUM('Control Sample Data'!P$3:P$98)&gt;10,IF(AND(ISNUMBER('Control Sample Data'!P68),'Control Sample Data'!P68&lt;35,'Control Sample Data'!P68&gt;0),'Control Sample Data'!P68-'Choose Housekeeping Genes'!AN$25,35-'Choose Housekeeping Genes'!AN$25),"")</f>
        <v/>
      </c>
      <c r="AM68" s="74" t="str">
        <f>IF(SUM('Control Sample Data'!Q$3:Q$98)&gt;10,IF(AND(ISNUMBER('Control Sample Data'!Q68),'Control Sample Data'!Q68&lt;35,'Control Sample Data'!Q68&gt;0),'Control Sample Data'!Q68-'Choose Housekeeping Genes'!AO$25,35-'Choose Housekeeping Genes'!AO$25),"")</f>
        <v/>
      </c>
      <c r="AN68" s="74" t="str">
        <f>IF(SUM('Control Sample Data'!R$3:R$98)&gt;10,IF(AND(ISNUMBER('Control Sample Data'!R68),'Control Sample Data'!R68&lt;35,'Control Sample Data'!R68&gt;0),'Control Sample Data'!R68-'Choose Housekeeping Genes'!AP$25,35-'Choose Housekeeping Genes'!AP$25),"")</f>
        <v/>
      </c>
      <c r="AO68" s="74" t="str">
        <f>IF(SUM('Control Sample Data'!S$3:S$98)&gt;10,IF(AND(ISNUMBER('Control Sample Data'!S68),'Control Sample Data'!S68&lt;35,'Control Sample Data'!S68&gt;0),'Control Sample Data'!S68-'Choose Housekeeping Genes'!AQ$25,35-'Choose Housekeeping Genes'!AQ$25),"")</f>
        <v/>
      </c>
      <c r="AP68" s="74" t="str">
        <f>IF(SUM('Control Sample Data'!T$3:T$98)&gt;10,IF(AND(ISNUMBER('Control Sample Data'!T68),'Control Sample Data'!T68&lt;35,'Control Sample Data'!T68&gt;0),'Control Sample Data'!T68-'Choose Housekeeping Genes'!AR$25,35-'Choose Housekeeping Genes'!AR$25),"")</f>
        <v/>
      </c>
      <c r="AQ68" s="74" t="str">
        <f>IF(SUM('Control Sample Data'!U$3:U$98)&gt;10,IF(AND(ISNUMBER('Control Sample Data'!U68),'Control Sample Data'!U68&lt;35,'Control Sample Data'!U68&gt;0),'Control Sample Data'!U68-'Choose Housekeeping Genes'!AS$25,35-'Choose Housekeeping Genes'!AS$25),"")</f>
        <v/>
      </c>
      <c r="AR68" s="74" t="str">
        <f>IF(SUM('Control Sample Data'!V$3:V$98)&gt;10,IF(AND(ISNUMBER('Control Sample Data'!V68),'Control Sample Data'!V68&lt;35,'Control Sample Data'!V68&gt;0),'Control Sample Data'!V68-'Choose Housekeeping Genes'!AT$25,35-'Choose Housekeeping Genes'!AT$25),"")</f>
        <v/>
      </c>
      <c r="AS68" s="29" t="str">
        <f>'Control Sample Data'!A68</f>
        <v>CMTR1</v>
      </c>
      <c r="AT68" s="28" t="s">
        <v>67</v>
      </c>
      <c r="AU68" s="74" t="str">
        <f ca="1">IF(ISNUMBER(C68-'Choose Housekeeping Genes'!D$15),C68-'Choose Housekeeping Genes'!D$15,"")</f>
        <v/>
      </c>
      <c r="AV68" s="74" t="str">
        <f ca="1">IF(ISNUMBER(D68-'Choose Housekeeping Genes'!E$15),D68-'Choose Housekeeping Genes'!E$15,"")</f>
        <v/>
      </c>
      <c r="AW68" s="74" t="str">
        <f ca="1">IF(ISNUMBER(E68-'Choose Housekeeping Genes'!F$15),E68-'Choose Housekeeping Genes'!F$15,"")</f>
        <v/>
      </c>
      <c r="AX68" s="74" t="str">
        <f ca="1">IF(ISNUMBER(F68-'Choose Housekeeping Genes'!G$15),F68-'Choose Housekeeping Genes'!G$15,"")</f>
        <v/>
      </c>
      <c r="AY68" s="74" t="str">
        <f ca="1">IF(ISNUMBER(G68-'Choose Housekeeping Genes'!H$15),G68-'Choose Housekeeping Genes'!H$15,"")</f>
        <v/>
      </c>
      <c r="AZ68" s="74" t="str">
        <f ca="1">IF(ISNUMBER(H68-'Choose Housekeeping Genes'!I$15),H68-'Choose Housekeeping Genes'!I$15,"")</f>
        <v/>
      </c>
      <c r="BA68" s="74" t="str">
        <f ca="1">IF(ISNUMBER(I68-'Choose Housekeeping Genes'!J$15),I68-'Choose Housekeeping Genes'!J$15,"")</f>
        <v/>
      </c>
      <c r="BB68" s="74" t="str">
        <f ca="1">IF(ISNUMBER(J68-'Choose Housekeeping Genes'!K$15),J68-'Choose Housekeeping Genes'!K$15,"")</f>
        <v/>
      </c>
      <c r="BC68" s="74" t="str">
        <f ca="1">IF(ISNUMBER(K68-'Choose Housekeeping Genes'!L$15),K68-'Choose Housekeeping Genes'!L$15,"")</f>
        <v/>
      </c>
      <c r="BD68" s="74" t="str">
        <f ca="1">IF(ISNUMBER(L68-'Choose Housekeeping Genes'!M$15),L68-'Choose Housekeeping Genes'!M$15,"")</f>
        <v/>
      </c>
      <c r="BE68" s="74" t="str">
        <f ca="1">IF(ISNUMBER(M68-'Choose Housekeeping Genes'!N$15),M68-'Choose Housekeeping Genes'!N$15,"")</f>
        <v/>
      </c>
      <c r="BF68" s="74" t="str">
        <f ca="1">IF(ISNUMBER(N68-'Choose Housekeeping Genes'!O$15),N68-'Choose Housekeeping Genes'!O$15,"")</f>
        <v/>
      </c>
      <c r="BG68" s="74" t="str">
        <f ca="1">IF(ISNUMBER(O68-'Choose Housekeeping Genes'!P$15),O68-'Choose Housekeeping Genes'!P$15,"")</f>
        <v/>
      </c>
      <c r="BH68" s="74" t="str">
        <f ca="1">IF(ISNUMBER(P68-'Choose Housekeeping Genes'!Q$15),P68-'Choose Housekeeping Genes'!Q$15,"")</f>
        <v/>
      </c>
      <c r="BI68" s="74" t="str">
        <f ca="1">IF(ISNUMBER(Q68-'Choose Housekeeping Genes'!R$15),Q68-'Choose Housekeeping Genes'!R$15,"")</f>
        <v/>
      </c>
      <c r="BJ68" s="74" t="str">
        <f ca="1">IF(ISNUMBER(R68-'Choose Housekeeping Genes'!S$15),R68-'Choose Housekeeping Genes'!S$15,"")</f>
        <v/>
      </c>
      <c r="BK68" s="74" t="str">
        <f ca="1">IF(ISNUMBER(S68-'Choose Housekeeping Genes'!T$15),S68-'Choose Housekeeping Genes'!T$15,"")</f>
        <v/>
      </c>
      <c r="BL68" s="74" t="str">
        <f ca="1">IF(ISNUMBER(T68-'Choose Housekeeping Genes'!U$15),T68-'Choose Housekeeping Genes'!U$15,"")</f>
        <v/>
      </c>
      <c r="BM68" s="74" t="str">
        <f ca="1">IF(ISNUMBER(U68-'Choose Housekeeping Genes'!V$15),U68-'Choose Housekeeping Genes'!V$15,"")</f>
        <v/>
      </c>
      <c r="BN68" s="74" t="str">
        <f ca="1">IF(ISNUMBER(V68-'Choose Housekeeping Genes'!W$15),V68-'Choose Housekeeping Genes'!W$15,"")</f>
        <v/>
      </c>
      <c r="BO68" s="141" t="str">
        <f t="shared" si="8"/>
        <v>CMTR1</v>
      </c>
      <c r="BP68" s="139" t="s">
        <v>67</v>
      </c>
      <c r="BQ68" s="74" t="str">
        <f ca="1">IF(ISNUMBER(Y68-'Choose Housekeeping Genes'!AA$15),Y68-'Choose Housekeeping Genes'!AA$15,"")</f>
        <v/>
      </c>
      <c r="BR68" s="74" t="str">
        <f ca="1">IF(ISNUMBER(Z68-'Choose Housekeeping Genes'!AB$15),Z68-'Choose Housekeeping Genes'!AB$15,"")</f>
        <v/>
      </c>
      <c r="BS68" s="74" t="str">
        <f ca="1">IF(ISNUMBER(AA68-'Choose Housekeeping Genes'!AC$15),AA68-'Choose Housekeeping Genes'!AC$15,"")</f>
        <v/>
      </c>
      <c r="BT68" s="74" t="str">
        <f ca="1">IF(ISNUMBER(AB68-'Choose Housekeeping Genes'!AD$15),AB68-'Choose Housekeeping Genes'!AD$15,"")</f>
        <v/>
      </c>
      <c r="BU68" s="74" t="str">
        <f ca="1">IF(ISNUMBER(AC68-'Choose Housekeeping Genes'!AE$15),AC68-'Choose Housekeeping Genes'!AE$15,"")</f>
        <v/>
      </c>
      <c r="BV68" s="74" t="str">
        <f ca="1">IF(ISNUMBER(AD68-'Choose Housekeeping Genes'!AF$15),AD68-'Choose Housekeeping Genes'!AF$15,"")</f>
        <v/>
      </c>
      <c r="BW68" s="74" t="str">
        <f ca="1">IF(ISNUMBER(AE68-'Choose Housekeeping Genes'!AG$15),AE68-'Choose Housekeeping Genes'!AG$15,"")</f>
        <v/>
      </c>
      <c r="BX68" s="74" t="str">
        <f ca="1">IF(ISNUMBER(AF68-'Choose Housekeeping Genes'!AH$15),AF68-'Choose Housekeeping Genes'!AH$15,"")</f>
        <v/>
      </c>
      <c r="BY68" s="74" t="str">
        <f ca="1">IF(ISNUMBER(AG68-'Choose Housekeeping Genes'!AI$15),AG68-'Choose Housekeeping Genes'!AI$15,"")</f>
        <v/>
      </c>
      <c r="BZ68" s="74" t="str">
        <f ca="1">IF(ISNUMBER(AH68-'Choose Housekeeping Genes'!AJ$15),AH68-'Choose Housekeeping Genes'!AJ$15,"")</f>
        <v/>
      </c>
      <c r="CA68" s="74" t="str">
        <f ca="1">IF(ISNUMBER(AI68-'Choose Housekeeping Genes'!AK$15),AI68-'Choose Housekeeping Genes'!AK$15,"")</f>
        <v/>
      </c>
      <c r="CB68" s="74" t="str">
        <f ca="1">IF(ISNUMBER(AJ68-'Choose Housekeeping Genes'!AL$15),AJ68-'Choose Housekeeping Genes'!AL$15,"")</f>
        <v/>
      </c>
      <c r="CC68" s="74" t="str">
        <f ca="1">IF(ISNUMBER(AK68-'Choose Housekeeping Genes'!AM$15),AK68-'Choose Housekeeping Genes'!AM$15,"")</f>
        <v/>
      </c>
      <c r="CD68" s="74" t="str">
        <f ca="1">IF(ISNUMBER(AL68-'Choose Housekeeping Genes'!AN$15),AL68-'Choose Housekeeping Genes'!AN$15,"")</f>
        <v/>
      </c>
      <c r="CE68" s="74" t="str">
        <f ca="1">IF(ISNUMBER(AM68-'Choose Housekeeping Genes'!AO$15),AM68-'Choose Housekeeping Genes'!AO$15,"")</f>
        <v/>
      </c>
      <c r="CF68" s="74" t="str">
        <f ca="1">IF(ISNUMBER(AN68-'Choose Housekeeping Genes'!AP$15),AN68-'Choose Housekeeping Genes'!AP$15,"")</f>
        <v/>
      </c>
      <c r="CG68" s="74" t="str">
        <f ca="1">IF(ISNUMBER(AO68-'Choose Housekeeping Genes'!AQ$15),AO68-'Choose Housekeeping Genes'!AQ$15,"")</f>
        <v/>
      </c>
      <c r="CH68" s="74" t="str">
        <f ca="1">IF(ISNUMBER(AP68-'Choose Housekeeping Genes'!AR$15),AP68-'Choose Housekeeping Genes'!AR$15,"")</f>
        <v/>
      </c>
      <c r="CI68" s="74" t="str">
        <f ca="1">IF(ISNUMBER(AQ68-'Choose Housekeeping Genes'!AS$15),AQ68-'Choose Housekeeping Genes'!AS$15,"")</f>
        <v/>
      </c>
      <c r="CJ68" s="74" t="str">
        <f ca="1">IF(ISNUMBER(AR68-'Choose Housekeeping Genes'!AT$15),AR68-'Choose Housekeeping Genes'!AT$15,"")</f>
        <v/>
      </c>
      <c r="CK68" s="22" t="e">
        <f t="shared" ca="1" si="9"/>
        <v>#DIV/0!</v>
      </c>
      <c r="CL68" s="111" t="e">
        <f t="shared" ca="1" si="10"/>
        <v>#DIV/0!</v>
      </c>
    </row>
    <row r="69" spans="1:90" ht="12.75" customHeight="1" x14ac:dyDescent="0.2">
      <c r="A69" s="27" t="str">
        <f>'Test Sample Data'!A69</f>
        <v>CMTR2</v>
      </c>
      <c r="B69" s="28" t="s">
        <v>68</v>
      </c>
      <c r="C69" s="74" t="str">
        <f>IF(SUM('Test Sample Data'!C$3:C$98)&gt;10,IF(AND(ISNUMBER('Test Sample Data'!C69),'Test Sample Data'!C69&lt;35,'Test Sample Data'!C69&gt;0),'Test Sample Data'!C69-'Choose Housekeeping Genes'!D$25,35-'Choose Housekeeping Genes'!D$25),"")</f>
        <v/>
      </c>
      <c r="D69" s="74" t="str">
        <f>IF(SUM('Test Sample Data'!D$3:D$98)&gt;10,IF(AND(ISNUMBER('Test Sample Data'!D69),'Test Sample Data'!D69&lt;35,'Test Sample Data'!D69&gt;0),'Test Sample Data'!D69-'Choose Housekeeping Genes'!E$25,35-'Choose Housekeeping Genes'!E$25),"")</f>
        <v/>
      </c>
      <c r="E69" s="74" t="str">
        <f>IF(SUM('Test Sample Data'!E$3:E$98)&gt;10,IF(AND(ISNUMBER('Test Sample Data'!E69),'Test Sample Data'!E69&lt;35,'Test Sample Data'!E69&gt;0),'Test Sample Data'!E69-'Choose Housekeeping Genes'!F$25,35-'Choose Housekeeping Genes'!F$25),"")</f>
        <v/>
      </c>
      <c r="F69" s="74" t="str">
        <f>IF(SUM('Test Sample Data'!F$3:F$98)&gt;10,IF(AND(ISNUMBER('Test Sample Data'!F69),'Test Sample Data'!F69&lt;35,'Test Sample Data'!F69&gt;0),'Test Sample Data'!F69-'Choose Housekeeping Genes'!G$25,35-'Choose Housekeeping Genes'!G$25),"")</f>
        <v/>
      </c>
      <c r="G69" s="74" t="str">
        <f>IF(SUM('Test Sample Data'!G$3:G$98)&gt;10,IF(AND(ISNUMBER('Test Sample Data'!G69),'Test Sample Data'!G69&lt;35,'Test Sample Data'!G69&gt;0),'Test Sample Data'!G69-'Choose Housekeeping Genes'!H$25,35-'Choose Housekeeping Genes'!H$25),"")</f>
        <v/>
      </c>
      <c r="H69" s="74" t="str">
        <f>IF(SUM('Test Sample Data'!H$3:H$98)&gt;10,IF(AND(ISNUMBER('Test Sample Data'!H69),'Test Sample Data'!H69&lt;35,'Test Sample Data'!H69&gt;0),'Test Sample Data'!H69-'Choose Housekeeping Genes'!I$25,35-'Choose Housekeeping Genes'!I$25),"")</f>
        <v/>
      </c>
      <c r="I69" s="74" t="str">
        <f>IF(SUM('Test Sample Data'!I$3:I$98)&gt;10,IF(AND(ISNUMBER('Test Sample Data'!I69),'Test Sample Data'!I69&lt;35,'Test Sample Data'!I69&gt;0),'Test Sample Data'!I69-'Choose Housekeeping Genes'!J$25,35-'Choose Housekeeping Genes'!J$25),"")</f>
        <v/>
      </c>
      <c r="J69" s="74" t="str">
        <f>IF(SUM('Test Sample Data'!J$3:J$98)&gt;10,IF(AND(ISNUMBER('Test Sample Data'!J69),'Test Sample Data'!J69&lt;35,'Test Sample Data'!J69&gt;0),'Test Sample Data'!J69-'Choose Housekeeping Genes'!K$25,35-'Choose Housekeeping Genes'!K$25),"")</f>
        <v/>
      </c>
      <c r="K69" s="74" t="str">
        <f>IF(SUM('Test Sample Data'!K$3:K$98)&gt;10,IF(AND(ISNUMBER('Test Sample Data'!K69),'Test Sample Data'!K69&lt;35,'Test Sample Data'!K69&gt;0),'Test Sample Data'!K69-'Choose Housekeeping Genes'!L$25,35-'Choose Housekeeping Genes'!L$25),"")</f>
        <v/>
      </c>
      <c r="L69" s="74" t="str">
        <f>IF(SUM('Test Sample Data'!L$3:L$98)&gt;10,IF(AND(ISNUMBER('Test Sample Data'!L69),'Test Sample Data'!L69&lt;35,'Test Sample Data'!L69&gt;0),'Test Sample Data'!L69-'Choose Housekeeping Genes'!M$25,35-'Choose Housekeeping Genes'!M$25),"")</f>
        <v/>
      </c>
      <c r="M69" s="74" t="str">
        <f>IF(SUM('Test Sample Data'!M$3:M$98)&gt;10,IF(AND(ISNUMBER('Test Sample Data'!M69),'Test Sample Data'!M69&lt;35,'Test Sample Data'!M69&gt;0),'Test Sample Data'!M69-'Choose Housekeeping Genes'!N$25,35-'Choose Housekeeping Genes'!N$25),"")</f>
        <v/>
      </c>
      <c r="N69" s="74" t="str">
        <f>IF(SUM('Test Sample Data'!N$3:N$98)&gt;10,IF(AND(ISNUMBER('Test Sample Data'!N69),'Test Sample Data'!N69&lt;35,'Test Sample Data'!N69&gt;0),'Test Sample Data'!N69-'Choose Housekeeping Genes'!O$25,35-'Choose Housekeeping Genes'!O$25),"")</f>
        <v/>
      </c>
      <c r="O69" s="74" t="str">
        <f>IF(SUM('Test Sample Data'!O$3:O$98)&gt;10,IF(AND(ISNUMBER('Test Sample Data'!O69),'Test Sample Data'!O69&lt;35,'Test Sample Data'!O69&gt;0),'Test Sample Data'!O69-'Choose Housekeeping Genes'!P$25,35-'Choose Housekeeping Genes'!P$25),"")</f>
        <v/>
      </c>
      <c r="P69" s="74" t="str">
        <f>IF(SUM('Test Sample Data'!P$3:P$98)&gt;10,IF(AND(ISNUMBER('Test Sample Data'!P69),'Test Sample Data'!P69&lt;35,'Test Sample Data'!P69&gt;0),'Test Sample Data'!P69-'Choose Housekeeping Genes'!Q$25,35-'Choose Housekeeping Genes'!Q$25),"")</f>
        <v/>
      </c>
      <c r="Q69" s="74" t="str">
        <f>IF(SUM('Test Sample Data'!Q$3:Q$98)&gt;10,IF(AND(ISNUMBER('Test Sample Data'!Q69),'Test Sample Data'!Q69&lt;35,'Test Sample Data'!Q69&gt;0),'Test Sample Data'!Q69-'Choose Housekeeping Genes'!R$25,35-'Choose Housekeeping Genes'!R$25),"")</f>
        <v/>
      </c>
      <c r="R69" s="74" t="str">
        <f>IF(SUM('Test Sample Data'!R$3:R$98)&gt;10,IF(AND(ISNUMBER('Test Sample Data'!R69),'Test Sample Data'!R69&lt;35,'Test Sample Data'!R69&gt;0),'Test Sample Data'!R69-'Choose Housekeeping Genes'!S$25,35-'Choose Housekeeping Genes'!S$25),"")</f>
        <v/>
      </c>
      <c r="S69" s="74" t="str">
        <f>IF(SUM('Test Sample Data'!S$3:S$98)&gt;10,IF(AND(ISNUMBER('Test Sample Data'!S69),'Test Sample Data'!S69&lt;35,'Test Sample Data'!S69&gt;0),'Test Sample Data'!S69-'Choose Housekeeping Genes'!T$25,35-'Choose Housekeeping Genes'!T$25),"")</f>
        <v/>
      </c>
      <c r="T69" s="74" t="str">
        <f>IF(SUM('Test Sample Data'!T$3:T$98)&gt;10,IF(AND(ISNUMBER('Test Sample Data'!T69),'Test Sample Data'!T69&lt;35,'Test Sample Data'!T69&gt;0),'Test Sample Data'!T69-'Choose Housekeeping Genes'!U$25,35-'Choose Housekeeping Genes'!U$25),"")</f>
        <v/>
      </c>
      <c r="U69" s="74" t="str">
        <f>IF(SUM('Test Sample Data'!U$3:U$98)&gt;10,IF(AND(ISNUMBER('Test Sample Data'!U69),'Test Sample Data'!U69&lt;35,'Test Sample Data'!U69&gt;0),'Test Sample Data'!U69-'Choose Housekeeping Genes'!V$25,35-'Choose Housekeeping Genes'!V$25),"")</f>
        <v/>
      </c>
      <c r="V69" s="74" t="str">
        <f>IF(SUM('Test Sample Data'!V$3:V$98)&gt;10,IF(AND(ISNUMBER('Test Sample Data'!V69),'Test Sample Data'!V69&lt;35,'Test Sample Data'!V69&gt;0),'Test Sample Data'!V69-'Choose Housekeeping Genes'!W$25,35-'Choose Housekeeping Genes'!W$25),"")</f>
        <v/>
      </c>
      <c r="W69" s="138" t="str">
        <f>'Control Sample Data'!A69</f>
        <v>CMTR2</v>
      </c>
      <c r="X69" s="139" t="s">
        <v>68</v>
      </c>
      <c r="Y69" s="74" t="str">
        <f>IF(SUM('Control Sample Data'!C$3:C$98)&gt;10,IF(AND(ISNUMBER('Control Sample Data'!C69),'Control Sample Data'!C69&lt;35,'Control Sample Data'!C69&gt;0),'Control Sample Data'!C69-'Choose Housekeeping Genes'!AA$25,35-'Choose Housekeeping Genes'!AA$25),"")</f>
        <v/>
      </c>
      <c r="Z69" s="74" t="str">
        <f>IF(SUM('Control Sample Data'!D$3:D$98)&gt;10,IF(AND(ISNUMBER('Control Sample Data'!D69),'Control Sample Data'!D69&lt;35,'Control Sample Data'!D69&gt;0),'Control Sample Data'!D69-'Choose Housekeeping Genes'!AB$25,35-'Choose Housekeeping Genes'!AB$25),"")</f>
        <v/>
      </c>
      <c r="AA69" s="74" t="str">
        <f>IF(SUM('Control Sample Data'!E$3:E$98)&gt;10,IF(AND(ISNUMBER('Control Sample Data'!E69),'Control Sample Data'!E69&lt;35,'Control Sample Data'!E69&gt;0),'Control Sample Data'!E69-'Choose Housekeeping Genes'!AC$25,35-'Choose Housekeeping Genes'!AC$25),"")</f>
        <v/>
      </c>
      <c r="AB69" s="74" t="str">
        <f>IF(SUM('Control Sample Data'!F$3:F$98)&gt;10,IF(AND(ISNUMBER('Control Sample Data'!F69),'Control Sample Data'!F69&lt;35,'Control Sample Data'!F69&gt;0),'Control Sample Data'!F69-'Choose Housekeeping Genes'!AD$25,35-'Choose Housekeeping Genes'!AD$25),"")</f>
        <v/>
      </c>
      <c r="AC69" s="74" t="str">
        <f>IF(SUM('Control Sample Data'!G$3:G$98)&gt;10,IF(AND(ISNUMBER('Control Sample Data'!G69),'Control Sample Data'!G69&lt;35,'Control Sample Data'!G69&gt;0),'Control Sample Data'!G69-'Choose Housekeeping Genes'!AE$25,35-'Choose Housekeeping Genes'!AE$25),"")</f>
        <v/>
      </c>
      <c r="AD69" s="74" t="str">
        <f>IF(SUM('Control Sample Data'!H$3:H$98)&gt;10,IF(AND(ISNUMBER('Control Sample Data'!H69),'Control Sample Data'!H69&lt;35,'Control Sample Data'!H69&gt;0),'Control Sample Data'!H69-'Choose Housekeeping Genes'!AF$25,35-'Choose Housekeeping Genes'!AF$25),"")</f>
        <v/>
      </c>
      <c r="AE69" s="74" t="str">
        <f>IF(SUM('Control Sample Data'!I$3:I$98)&gt;10,IF(AND(ISNUMBER('Control Sample Data'!I69),'Control Sample Data'!I69&lt;35,'Control Sample Data'!I69&gt;0),'Control Sample Data'!I69-'Choose Housekeeping Genes'!AG$25,35-'Choose Housekeeping Genes'!AG$25),"")</f>
        <v/>
      </c>
      <c r="AF69" s="74" t="str">
        <f>IF(SUM('Control Sample Data'!J$3:J$98)&gt;10,IF(AND(ISNUMBER('Control Sample Data'!J69),'Control Sample Data'!J69&lt;35,'Control Sample Data'!J69&gt;0),'Control Sample Data'!J69-'Choose Housekeeping Genes'!AH$25,35-'Choose Housekeeping Genes'!AH$25),"")</f>
        <v/>
      </c>
      <c r="AG69" s="74" t="str">
        <f>IF(SUM('Control Sample Data'!K$3:K$98)&gt;10,IF(AND(ISNUMBER('Control Sample Data'!K69),'Control Sample Data'!K69&lt;35,'Control Sample Data'!K69&gt;0),'Control Sample Data'!K69-'Choose Housekeeping Genes'!AI$25,35-'Choose Housekeeping Genes'!AI$25),"")</f>
        <v/>
      </c>
      <c r="AH69" s="74" t="str">
        <f>IF(SUM('Control Sample Data'!L$3:L$98)&gt;10,IF(AND(ISNUMBER('Control Sample Data'!L69),'Control Sample Data'!L69&lt;35,'Control Sample Data'!L69&gt;0),'Control Sample Data'!L69-'Choose Housekeeping Genes'!AJ$25,35-'Choose Housekeeping Genes'!AJ$25),"")</f>
        <v/>
      </c>
      <c r="AI69" s="74" t="str">
        <f>IF(SUM('Control Sample Data'!M$3:M$98)&gt;10,IF(AND(ISNUMBER('Control Sample Data'!M69),'Control Sample Data'!M69&lt;35,'Control Sample Data'!M69&gt;0),'Control Sample Data'!M69-'Choose Housekeeping Genes'!AK$25,35-'Choose Housekeeping Genes'!AK$25),"")</f>
        <v/>
      </c>
      <c r="AJ69" s="74" t="str">
        <f>IF(SUM('Control Sample Data'!N$3:N$98)&gt;10,IF(AND(ISNUMBER('Control Sample Data'!N69),'Control Sample Data'!N69&lt;35,'Control Sample Data'!N69&gt;0),'Control Sample Data'!N69-'Choose Housekeeping Genes'!AL$25,35-'Choose Housekeeping Genes'!AL$25),"")</f>
        <v/>
      </c>
      <c r="AK69" s="74" t="str">
        <f>IF(SUM('Control Sample Data'!O$3:O$98)&gt;10,IF(AND(ISNUMBER('Control Sample Data'!O69),'Control Sample Data'!O69&lt;35,'Control Sample Data'!O69&gt;0),'Control Sample Data'!O69-'Choose Housekeeping Genes'!AM$25,35-'Choose Housekeeping Genes'!AM$25),"")</f>
        <v/>
      </c>
      <c r="AL69" s="74" t="str">
        <f>IF(SUM('Control Sample Data'!P$3:P$98)&gt;10,IF(AND(ISNUMBER('Control Sample Data'!P69),'Control Sample Data'!P69&lt;35,'Control Sample Data'!P69&gt;0),'Control Sample Data'!P69-'Choose Housekeeping Genes'!AN$25,35-'Choose Housekeeping Genes'!AN$25),"")</f>
        <v/>
      </c>
      <c r="AM69" s="74" t="str">
        <f>IF(SUM('Control Sample Data'!Q$3:Q$98)&gt;10,IF(AND(ISNUMBER('Control Sample Data'!Q69),'Control Sample Data'!Q69&lt;35,'Control Sample Data'!Q69&gt;0),'Control Sample Data'!Q69-'Choose Housekeeping Genes'!AO$25,35-'Choose Housekeeping Genes'!AO$25),"")</f>
        <v/>
      </c>
      <c r="AN69" s="74" t="str">
        <f>IF(SUM('Control Sample Data'!R$3:R$98)&gt;10,IF(AND(ISNUMBER('Control Sample Data'!R69),'Control Sample Data'!R69&lt;35,'Control Sample Data'!R69&gt;0),'Control Sample Data'!R69-'Choose Housekeeping Genes'!AP$25,35-'Choose Housekeeping Genes'!AP$25),"")</f>
        <v/>
      </c>
      <c r="AO69" s="74" t="str">
        <f>IF(SUM('Control Sample Data'!S$3:S$98)&gt;10,IF(AND(ISNUMBER('Control Sample Data'!S69),'Control Sample Data'!S69&lt;35,'Control Sample Data'!S69&gt;0),'Control Sample Data'!S69-'Choose Housekeeping Genes'!AQ$25,35-'Choose Housekeeping Genes'!AQ$25),"")</f>
        <v/>
      </c>
      <c r="AP69" s="74" t="str">
        <f>IF(SUM('Control Sample Data'!T$3:T$98)&gt;10,IF(AND(ISNUMBER('Control Sample Data'!T69),'Control Sample Data'!T69&lt;35,'Control Sample Data'!T69&gt;0),'Control Sample Data'!T69-'Choose Housekeeping Genes'!AR$25,35-'Choose Housekeeping Genes'!AR$25),"")</f>
        <v/>
      </c>
      <c r="AQ69" s="74" t="str">
        <f>IF(SUM('Control Sample Data'!U$3:U$98)&gt;10,IF(AND(ISNUMBER('Control Sample Data'!U69),'Control Sample Data'!U69&lt;35,'Control Sample Data'!U69&gt;0),'Control Sample Data'!U69-'Choose Housekeeping Genes'!AS$25,35-'Choose Housekeeping Genes'!AS$25),"")</f>
        <v/>
      </c>
      <c r="AR69" s="74" t="str">
        <f>IF(SUM('Control Sample Data'!V$3:V$98)&gt;10,IF(AND(ISNUMBER('Control Sample Data'!V69),'Control Sample Data'!V69&lt;35,'Control Sample Data'!V69&gt;0),'Control Sample Data'!V69-'Choose Housekeeping Genes'!AT$25,35-'Choose Housekeeping Genes'!AT$25),"")</f>
        <v/>
      </c>
      <c r="AS69" s="29" t="str">
        <f>'Control Sample Data'!A69</f>
        <v>CMTR2</v>
      </c>
      <c r="AT69" s="28" t="s">
        <v>68</v>
      </c>
      <c r="AU69" s="74" t="str">
        <f ca="1">IF(ISNUMBER(C69-'Choose Housekeeping Genes'!D$15),C69-'Choose Housekeeping Genes'!D$15,"")</f>
        <v/>
      </c>
      <c r="AV69" s="74" t="str">
        <f ca="1">IF(ISNUMBER(D69-'Choose Housekeeping Genes'!E$15),D69-'Choose Housekeeping Genes'!E$15,"")</f>
        <v/>
      </c>
      <c r="AW69" s="74" t="str">
        <f ca="1">IF(ISNUMBER(E69-'Choose Housekeeping Genes'!F$15),E69-'Choose Housekeeping Genes'!F$15,"")</f>
        <v/>
      </c>
      <c r="AX69" s="74" t="str">
        <f ca="1">IF(ISNUMBER(F69-'Choose Housekeeping Genes'!G$15),F69-'Choose Housekeeping Genes'!G$15,"")</f>
        <v/>
      </c>
      <c r="AY69" s="74" t="str">
        <f ca="1">IF(ISNUMBER(G69-'Choose Housekeeping Genes'!H$15),G69-'Choose Housekeeping Genes'!H$15,"")</f>
        <v/>
      </c>
      <c r="AZ69" s="74" t="str">
        <f ca="1">IF(ISNUMBER(H69-'Choose Housekeeping Genes'!I$15),H69-'Choose Housekeeping Genes'!I$15,"")</f>
        <v/>
      </c>
      <c r="BA69" s="74" t="str">
        <f ca="1">IF(ISNUMBER(I69-'Choose Housekeeping Genes'!J$15),I69-'Choose Housekeeping Genes'!J$15,"")</f>
        <v/>
      </c>
      <c r="BB69" s="74" t="str">
        <f ca="1">IF(ISNUMBER(J69-'Choose Housekeeping Genes'!K$15),J69-'Choose Housekeeping Genes'!K$15,"")</f>
        <v/>
      </c>
      <c r="BC69" s="74" t="str">
        <f ca="1">IF(ISNUMBER(K69-'Choose Housekeeping Genes'!L$15),K69-'Choose Housekeeping Genes'!L$15,"")</f>
        <v/>
      </c>
      <c r="BD69" s="74" t="str">
        <f ca="1">IF(ISNUMBER(L69-'Choose Housekeeping Genes'!M$15),L69-'Choose Housekeeping Genes'!M$15,"")</f>
        <v/>
      </c>
      <c r="BE69" s="74" t="str">
        <f ca="1">IF(ISNUMBER(M69-'Choose Housekeeping Genes'!N$15),M69-'Choose Housekeeping Genes'!N$15,"")</f>
        <v/>
      </c>
      <c r="BF69" s="74" t="str">
        <f ca="1">IF(ISNUMBER(N69-'Choose Housekeeping Genes'!O$15),N69-'Choose Housekeeping Genes'!O$15,"")</f>
        <v/>
      </c>
      <c r="BG69" s="74" t="str">
        <f ca="1">IF(ISNUMBER(O69-'Choose Housekeeping Genes'!P$15),O69-'Choose Housekeeping Genes'!P$15,"")</f>
        <v/>
      </c>
      <c r="BH69" s="74" t="str">
        <f ca="1">IF(ISNUMBER(P69-'Choose Housekeeping Genes'!Q$15),P69-'Choose Housekeeping Genes'!Q$15,"")</f>
        <v/>
      </c>
      <c r="BI69" s="74" t="str">
        <f ca="1">IF(ISNUMBER(Q69-'Choose Housekeeping Genes'!R$15),Q69-'Choose Housekeeping Genes'!R$15,"")</f>
        <v/>
      </c>
      <c r="BJ69" s="74" t="str">
        <f ca="1">IF(ISNUMBER(R69-'Choose Housekeeping Genes'!S$15),R69-'Choose Housekeeping Genes'!S$15,"")</f>
        <v/>
      </c>
      <c r="BK69" s="74" t="str">
        <f ca="1">IF(ISNUMBER(S69-'Choose Housekeeping Genes'!T$15),S69-'Choose Housekeeping Genes'!T$15,"")</f>
        <v/>
      </c>
      <c r="BL69" s="74" t="str">
        <f ca="1">IF(ISNUMBER(T69-'Choose Housekeeping Genes'!U$15),T69-'Choose Housekeeping Genes'!U$15,"")</f>
        <v/>
      </c>
      <c r="BM69" s="74" t="str">
        <f ca="1">IF(ISNUMBER(U69-'Choose Housekeeping Genes'!V$15),U69-'Choose Housekeeping Genes'!V$15,"")</f>
        <v/>
      </c>
      <c r="BN69" s="74" t="str">
        <f ca="1">IF(ISNUMBER(V69-'Choose Housekeeping Genes'!W$15),V69-'Choose Housekeeping Genes'!W$15,"")</f>
        <v/>
      </c>
      <c r="BO69" s="141" t="str">
        <f t="shared" si="8"/>
        <v>CMTR2</v>
      </c>
      <c r="BP69" s="139" t="s">
        <v>68</v>
      </c>
      <c r="BQ69" s="74" t="str">
        <f ca="1">IF(ISNUMBER(Y69-'Choose Housekeeping Genes'!AA$15),Y69-'Choose Housekeeping Genes'!AA$15,"")</f>
        <v/>
      </c>
      <c r="BR69" s="74" t="str">
        <f ca="1">IF(ISNUMBER(Z69-'Choose Housekeeping Genes'!AB$15),Z69-'Choose Housekeeping Genes'!AB$15,"")</f>
        <v/>
      </c>
      <c r="BS69" s="74" t="str">
        <f ca="1">IF(ISNUMBER(AA69-'Choose Housekeeping Genes'!AC$15),AA69-'Choose Housekeeping Genes'!AC$15,"")</f>
        <v/>
      </c>
      <c r="BT69" s="74" t="str">
        <f ca="1">IF(ISNUMBER(AB69-'Choose Housekeeping Genes'!AD$15),AB69-'Choose Housekeeping Genes'!AD$15,"")</f>
        <v/>
      </c>
      <c r="BU69" s="74" t="str">
        <f ca="1">IF(ISNUMBER(AC69-'Choose Housekeeping Genes'!AE$15),AC69-'Choose Housekeeping Genes'!AE$15,"")</f>
        <v/>
      </c>
      <c r="BV69" s="74" t="str">
        <f ca="1">IF(ISNUMBER(AD69-'Choose Housekeeping Genes'!AF$15),AD69-'Choose Housekeeping Genes'!AF$15,"")</f>
        <v/>
      </c>
      <c r="BW69" s="74" t="str">
        <f ca="1">IF(ISNUMBER(AE69-'Choose Housekeeping Genes'!AG$15),AE69-'Choose Housekeeping Genes'!AG$15,"")</f>
        <v/>
      </c>
      <c r="BX69" s="74" t="str">
        <f ca="1">IF(ISNUMBER(AF69-'Choose Housekeeping Genes'!AH$15),AF69-'Choose Housekeeping Genes'!AH$15,"")</f>
        <v/>
      </c>
      <c r="BY69" s="74" t="str">
        <f ca="1">IF(ISNUMBER(AG69-'Choose Housekeeping Genes'!AI$15),AG69-'Choose Housekeeping Genes'!AI$15,"")</f>
        <v/>
      </c>
      <c r="BZ69" s="74" t="str">
        <f ca="1">IF(ISNUMBER(AH69-'Choose Housekeeping Genes'!AJ$15),AH69-'Choose Housekeeping Genes'!AJ$15,"")</f>
        <v/>
      </c>
      <c r="CA69" s="74" t="str">
        <f ca="1">IF(ISNUMBER(AI69-'Choose Housekeeping Genes'!AK$15),AI69-'Choose Housekeeping Genes'!AK$15,"")</f>
        <v/>
      </c>
      <c r="CB69" s="74" t="str">
        <f ca="1">IF(ISNUMBER(AJ69-'Choose Housekeeping Genes'!AL$15),AJ69-'Choose Housekeeping Genes'!AL$15,"")</f>
        <v/>
      </c>
      <c r="CC69" s="74" t="str">
        <f ca="1">IF(ISNUMBER(AK69-'Choose Housekeeping Genes'!AM$15),AK69-'Choose Housekeeping Genes'!AM$15,"")</f>
        <v/>
      </c>
      <c r="CD69" s="74" t="str">
        <f ca="1">IF(ISNUMBER(AL69-'Choose Housekeeping Genes'!AN$15),AL69-'Choose Housekeeping Genes'!AN$15,"")</f>
        <v/>
      </c>
      <c r="CE69" s="74" t="str">
        <f ca="1">IF(ISNUMBER(AM69-'Choose Housekeeping Genes'!AO$15),AM69-'Choose Housekeeping Genes'!AO$15,"")</f>
        <v/>
      </c>
      <c r="CF69" s="74" t="str">
        <f ca="1">IF(ISNUMBER(AN69-'Choose Housekeeping Genes'!AP$15),AN69-'Choose Housekeeping Genes'!AP$15,"")</f>
        <v/>
      </c>
      <c r="CG69" s="74" t="str">
        <f ca="1">IF(ISNUMBER(AO69-'Choose Housekeeping Genes'!AQ$15),AO69-'Choose Housekeeping Genes'!AQ$15,"")</f>
        <v/>
      </c>
      <c r="CH69" s="74" t="str">
        <f ca="1">IF(ISNUMBER(AP69-'Choose Housekeeping Genes'!AR$15),AP69-'Choose Housekeeping Genes'!AR$15,"")</f>
        <v/>
      </c>
      <c r="CI69" s="74" t="str">
        <f ca="1">IF(ISNUMBER(AQ69-'Choose Housekeeping Genes'!AS$15),AQ69-'Choose Housekeeping Genes'!AS$15,"")</f>
        <v/>
      </c>
      <c r="CJ69" s="74" t="str">
        <f ca="1">IF(ISNUMBER(AR69-'Choose Housekeeping Genes'!AT$15),AR69-'Choose Housekeeping Genes'!AT$15,"")</f>
        <v/>
      </c>
      <c r="CK69" s="22" t="e">
        <f t="shared" ca="1" si="9"/>
        <v>#DIV/0!</v>
      </c>
      <c r="CL69" s="111" t="e">
        <f t="shared" ca="1" si="10"/>
        <v>#DIV/0!</v>
      </c>
    </row>
    <row r="70" spans="1:90" ht="12.75" customHeight="1" x14ac:dyDescent="0.2">
      <c r="A70" s="27" t="str">
        <f>'Test Sample Data'!A70</f>
        <v>DKC1</v>
      </c>
      <c r="B70" s="28" t="s">
        <v>69</v>
      </c>
      <c r="C70" s="74" t="str">
        <f>IF(SUM('Test Sample Data'!C$3:C$98)&gt;10,IF(AND(ISNUMBER('Test Sample Data'!C70),'Test Sample Data'!C70&lt;35,'Test Sample Data'!C70&gt;0),'Test Sample Data'!C70-'Choose Housekeeping Genes'!D$25,35-'Choose Housekeeping Genes'!D$25),"")</f>
        <v/>
      </c>
      <c r="D70" s="74" t="str">
        <f>IF(SUM('Test Sample Data'!D$3:D$98)&gt;10,IF(AND(ISNUMBER('Test Sample Data'!D70),'Test Sample Data'!D70&lt;35,'Test Sample Data'!D70&gt;0),'Test Sample Data'!D70-'Choose Housekeeping Genes'!E$25,35-'Choose Housekeeping Genes'!E$25),"")</f>
        <v/>
      </c>
      <c r="E70" s="74" t="str">
        <f>IF(SUM('Test Sample Data'!E$3:E$98)&gt;10,IF(AND(ISNUMBER('Test Sample Data'!E70),'Test Sample Data'!E70&lt;35,'Test Sample Data'!E70&gt;0),'Test Sample Data'!E70-'Choose Housekeeping Genes'!F$25,35-'Choose Housekeeping Genes'!F$25),"")</f>
        <v/>
      </c>
      <c r="F70" s="74" t="str">
        <f>IF(SUM('Test Sample Data'!F$3:F$98)&gt;10,IF(AND(ISNUMBER('Test Sample Data'!F70),'Test Sample Data'!F70&lt;35,'Test Sample Data'!F70&gt;0),'Test Sample Data'!F70-'Choose Housekeeping Genes'!G$25,35-'Choose Housekeeping Genes'!G$25),"")</f>
        <v/>
      </c>
      <c r="G70" s="74" t="str">
        <f>IF(SUM('Test Sample Data'!G$3:G$98)&gt;10,IF(AND(ISNUMBER('Test Sample Data'!G70),'Test Sample Data'!G70&lt;35,'Test Sample Data'!G70&gt;0),'Test Sample Data'!G70-'Choose Housekeeping Genes'!H$25,35-'Choose Housekeeping Genes'!H$25),"")</f>
        <v/>
      </c>
      <c r="H70" s="74" t="str">
        <f>IF(SUM('Test Sample Data'!H$3:H$98)&gt;10,IF(AND(ISNUMBER('Test Sample Data'!H70),'Test Sample Data'!H70&lt;35,'Test Sample Data'!H70&gt;0),'Test Sample Data'!H70-'Choose Housekeeping Genes'!I$25,35-'Choose Housekeeping Genes'!I$25),"")</f>
        <v/>
      </c>
      <c r="I70" s="74" t="str">
        <f>IF(SUM('Test Sample Data'!I$3:I$98)&gt;10,IF(AND(ISNUMBER('Test Sample Data'!I70),'Test Sample Data'!I70&lt;35,'Test Sample Data'!I70&gt;0),'Test Sample Data'!I70-'Choose Housekeeping Genes'!J$25,35-'Choose Housekeeping Genes'!J$25),"")</f>
        <v/>
      </c>
      <c r="J70" s="74" t="str">
        <f>IF(SUM('Test Sample Data'!J$3:J$98)&gt;10,IF(AND(ISNUMBER('Test Sample Data'!J70),'Test Sample Data'!J70&lt;35,'Test Sample Data'!J70&gt;0),'Test Sample Data'!J70-'Choose Housekeeping Genes'!K$25,35-'Choose Housekeeping Genes'!K$25),"")</f>
        <v/>
      </c>
      <c r="K70" s="74" t="str">
        <f>IF(SUM('Test Sample Data'!K$3:K$98)&gt;10,IF(AND(ISNUMBER('Test Sample Data'!K70),'Test Sample Data'!K70&lt;35,'Test Sample Data'!K70&gt;0),'Test Sample Data'!K70-'Choose Housekeeping Genes'!L$25,35-'Choose Housekeeping Genes'!L$25),"")</f>
        <v/>
      </c>
      <c r="L70" s="74" t="str">
        <f>IF(SUM('Test Sample Data'!L$3:L$98)&gt;10,IF(AND(ISNUMBER('Test Sample Data'!L70),'Test Sample Data'!L70&lt;35,'Test Sample Data'!L70&gt;0),'Test Sample Data'!L70-'Choose Housekeeping Genes'!M$25,35-'Choose Housekeeping Genes'!M$25),"")</f>
        <v/>
      </c>
      <c r="M70" s="74" t="str">
        <f>IF(SUM('Test Sample Data'!M$3:M$98)&gt;10,IF(AND(ISNUMBER('Test Sample Data'!M70),'Test Sample Data'!M70&lt;35,'Test Sample Data'!M70&gt;0),'Test Sample Data'!M70-'Choose Housekeeping Genes'!N$25,35-'Choose Housekeeping Genes'!N$25),"")</f>
        <v/>
      </c>
      <c r="N70" s="74" t="str">
        <f>IF(SUM('Test Sample Data'!N$3:N$98)&gt;10,IF(AND(ISNUMBER('Test Sample Data'!N70),'Test Sample Data'!N70&lt;35,'Test Sample Data'!N70&gt;0),'Test Sample Data'!N70-'Choose Housekeeping Genes'!O$25,35-'Choose Housekeeping Genes'!O$25),"")</f>
        <v/>
      </c>
      <c r="O70" s="74" t="str">
        <f>IF(SUM('Test Sample Data'!O$3:O$98)&gt;10,IF(AND(ISNUMBER('Test Sample Data'!O70),'Test Sample Data'!O70&lt;35,'Test Sample Data'!O70&gt;0),'Test Sample Data'!O70-'Choose Housekeeping Genes'!P$25,35-'Choose Housekeeping Genes'!P$25),"")</f>
        <v/>
      </c>
      <c r="P70" s="74" t="str">
        <f>IF(SUM('Test Sample Data'!P$3:P$98)&gt;10,IF(AND(ISNUMBER('Test Sample Data'!P70),'Test Sample Data'!P70&lt;35,'Test Sample Data'!P70&gt;0),'Test Sample Data'!P70-'Choose Housekeeping Genes'!Q$25,35-'Choose Housekeeping Genes'!Q$25),"")</f>
        <v/>
      </c>
      <c r="Q70" s="74" t="str">
        <f>IF(SUM('Test Sample Data'!Q$3:Q$98)&gt;10,IF(AND(ISNUMBER('Test Sample Data'!Q70),'Test Sample Data'!Q70&lt;35,'Test Sample Data'!Q70&gt;0),'Test Sample Data'!Q70-'Choose Housekeeping Genes'!R$25,35-'Choose Housekeeping Genes'!R$25),"")</f>
        <v/>
      </c>
      <c r="R70" s="74" t="str">
        <f>IF(SUM('Test Sample Data'!R$3:R$98)&gt;10,IF(AND(ISNUMBER('Test Sample Data'!R70),'Test Sample Data'!R70&lt;35,'Test Sample Data'!R70&gt;0),'Test Sample Data'!R70-'Choose Housekeeping Genes'!S$25,35-'Choose Housekeeping Genes'!S$25),"")</f>
        <v/>
      </c>
      <c r="S70" s="74" t="str">
        <f>IF(SUM('Test Sample Data'!S$3:S$98)&gt;10,IF(AND(ISNUMBER('Test Sample Data'!S70),'Test Sample Data'!S70&lt;35,'Test Sample Data'!S70&gt;0),'Test Sample Data'!S70-'Choose Housekeeping Genes'!T$25,35-'Choose Housekeeping Genes'!T$25),"")</f>
        <v/>
      </c>
      <c r="T70" s="74" t="str">
        <f>IF(SUM('Test Sample Data'!T$3:T$98)&gt;10,IF(AND(ISNUMBER('Test Sample Data'!T70),'Test Sample Data'!T70&lt;35,'Test Sample Data'!T70&gt;0),'Test Sample Data'!T70-'Choose Housekeeping Genes'!U$25,35-'Choose Housekeeping Genes'!U$25),"")</f>
        <v/>
      </c>
      <c r="U70" s="74" t="str">
        <f>IF(SUM('Test Sample Data'!U$3:U$98)&gt;10,IF(AND(ISNUMBER('Test Sample Data'!U70),'Test Sample Data'!U70&lt;35,'Test Sample Data'!U70&gt;0),'Test Sample Data'!U70-'Choose Housekeeping Genes'!V$25,35-'Choose Housekeeping Genes'!V$25),"")</f>
        <v/>
      </c>
      <c r="V70" s="74" t="str">
        <f>IF(SUM('Test Sample Data'!V$3:V$98)&gt;10,IF(AND(ISNUMBER('Test Sample Data'!V70),'Test Sample Data'!V70&lt;35,'Test Sample Data'!V70&gt;0),'Test Sample Data'!V70-'Choose Housekeeping Genes'!W$25,35-'Choose Housekeeping Genes'!W$25),"")</f>
        <v/>
      </c>
      <c r="W70" s="138" t="str">
        <f>'Control Sample Data'!A70</f>
        <v>DKC1</v>
      </c>
      <c r="X70" s="139" t="s">
        <v>69</v>
      </c>
      <c r="Y70" s="74" t="str">
        <f>IF(SUM('Control Sample Data'!C$3:C$98)&gt;10,IF(AND(ISNUMBER('Control Sample Data'!C70),'Control Sample Data'!C70&lt;35,'Control Sample Data'!C70&gt;0),'Control Sample Data'!C70-'Choose Housekeeping Genes'!AA$25,35-'Choose Housekeeping Genes'!AA$25),"")</f>
        <v/>
      </c>
      <c r="Z70" s="74" t="str">
        <f>IF(SUM('Control Sample Data'!D$3:D$98)&gt;10,IF(AND(ISNUMBER('Control Sample Data'!D70),'Control Sample Data'!D70&lt;35,'Control Sample Data'!D70&gt;0),'Control Sample Data'!D70-'Choose Housekeeping Genes'!AB$25,35-'Choose Housekeeping Genes'!AB$25),"")</f>
        <v/>
      </c>
      <c r="AA70" s="74" t="str">
        <f>IF(SUM('Control Sample Data'!E$3:E$98)&gt;10,IF(AND(ISNUMBER('Control Sample Data'!E70),'Control Sample Data'!E70&lt;35,'Control Sample Data'!E70&gt;0),'Control Sample Data'!E70-'Choose Housekeeping Genes'!AC$25,35-'Choose Housekeeping Genes'!AC$25),"")</f>
        <v/>
      </c>
      <c r="AB70" s="74" t="str">
        <f>IF(SUM('Control Sample Data'!F$3:F$98)&gt;10,IF(AND(ISNUMBER('Control Sample Data'!F70),'Control Sample Data'!F70&lt;35,'Control Sample Data'!F70&gt;0),'Control Sample Data'!F70-'Choose Housekeeping Genes'!AD$25,35-'Choose Housekeeping Genes'!AD$25),"")</f>
        <v/>
      </c>
      <c r="AC70" s="74" t="str">
        <f>IF(SUM('Control Sample Data'!G$3:G$98)&gt;10,IF(AND(ISNUMBER('Control Sample Data'!G70),'Control Sample Data'!G70&lt;35,'Control Sample Data'!G70&gt;0),'Control Sample Data'!G70-'Choose Housekeeping Genes'!AE$25,35-'Choose Housekeeping Genes'!AE$25),"")</f>
        <v/>
      </c>
      <c r="AD70" s="74" t="str">
        <f>IF(SUM('Control Sample Data'!H$3:H$98)&gt;10,IF(AND(ISNUMBER('Control Sample Data'!H70),'Control Sample Data'!H70&lt;35,'Control Sample Data'!H70&gt;0),'Control Sample Data'!H70-'Choose Housekeeping Genes'!AF$25,35-'Choose Housekeeping Genes'!AF$25),"")</f>
        <v/>
      </c>
      <c r="AE70" s="74" t="str">
        <f>IF(SUM('Control Sample Data'!I$3:I$98)&gt;10,IF(AND(ISNUMBER('Control Sample Data'!I70),'Control Sample Data'!I70&lt;35,'Control Sample Data'!I70&gt;0),'Control Sample Data'!I70-'Choose Housekeeping Genes'!AG$25,35-'Choose Housekeeping Genes'!AG$25),"")</f>
        <v/>
      </c>
      <c r="AF70" s="74" t="str">
        <f>IF(SUM('Control Sample Data'!J$3:J$98)&gt;10,IF(AND(ISNUMBER('Control Sample Data'!J70),'Control Sample Data'!J70&lt;35,'Control Sample Data'!J70&gt;0),'Control Sample Data'!J70-'Choose Housekeeping Genes'!AH$25,35-'Choose Housekeeping Genes'!AH$25),"")</f>
        <v/>
      </c>
      <c r="AG70" s="74" t="str">
        <f>IF(SUM('Control Sample Data'!K$3:K$98)&gt;10,IF(AND(ISNUMBER('Control Sample Data'!K70),'Control Sample Data'!K70&lt;35,'Control Sample Data'!K70&gt;0),'Control Sample Data'!K70-'Choose Housekeeping Genes'!AI$25,35-'Choose Housekeeping Genes'!AI$25),"")</f>
        <v/>
      </c>
      <c r="AH70" s="74" t="str">
        <f>IF(SUM('Control Sample Data'!L$3:L$98)&gt;10,IF(AND(ISNUMBER('Control Sample Data'!L70),'Control Sample Data'!L70&lt;35,'Control Sample Data'!L70&gt;0),'Control Sample Data'!L70-'Choose Housekeeping Genes'!AJ$25,35-'Choose Housekeeping Genes'!AJ$25),"")</f>
        <v/>
      </c>
      <c r="AI70" s="74" t="str">
        <f>IF(SUM('Control Sample Data'!M$3:M$98)&gt;10,IF(AND(ISNUMBER('Control Sample Data'!M70),'Control Sample Data'!M70&lt;35,'Control Sample Data'!M70&gt;0),'Control Sample Data'!M70-'Choose Housekeeping Genes'!AK$25,35-'Choose Housekeeping Genes'!AK$25),"")</f>
        <v/>
      </c>
      <c r="AJ70" s="74" t="str">
        <f>IF(SUM('Control Sample Data'!N$3:N$98)&gt;10,IF(AND(ISNUMBER('Control Sample Data'!N70),'Control Sample Data'!N70&lt;35,'Control Sample Data'!N70&gt;0),'Control Sample Data'!N70-'Choose Housekeeping Genes'!AL$25,35-'Choose Housekeeping Genes'!AL$25),"")</f>
        <v/>
      </c>
      <c r="AK70" s="74" t="str">
        <f>IF(SUM('Control Sample Data'!O$3:O$98)&gt;10,IF(AND(ISNUMBER('Control Sample Data'!O70),'Control Sample Data'!O70&lt;35,'Control Sample Data'!O70&gt;0),'Control Sample Data'!O70-'Choose Housekeeping Genes'!AM$25,35-'Choose Housekeeping Genes'!AM$25),"")</f>
        <v/>
      </c>
      <c r="AL70" s="74" t="str">
        <f>IF(SUM('Control Sample Data'!P$3:P$98)&gt;10,IF(AND(ISNUMBER('Control Sample Data'!P70),'Control Sample Data'!P70&lt;35,'Control Sample Data'!P70&gt;0),'Control Sample Data'!P70-'Choose Housekeeping Genes'!AN$25,35-'Choose Housekeeping Genes'!AN$25),"")</f>
        <v/>
      </c>
      <c r="AM70" s="74" t="str">
        <f>IF(SUM('Control Sample Data'!Q$3:Q$98)&gt;10,IF(AND(ISNUMBER('Control Sample Data'!Q70),'Control Sample Data'!Q70&lt;35,'Control Sample Data'!Q70&gt;0),'Control Sample Data'!Q70-'Choose Housekeeping Genes'!AO$25,35-'Choose Housekeeping Genes'!AO$25),"")</f>
        <v/>
      </c>
      <c r="AN70" s="74" t="str">
        <f>IF(SUM('Control Sample Data'!R$3:R$98)&gt;10,IF(AND(ISNUMBER('Control Sample Data'!R70),'Control Sample Data'!R70&lt;35,'Control Sample Data'!R70&gt;0),'Control Sample Data'!R70-'Choose Housekeeping Genes'!AP$25,35-'Choose Housekeeping Genes'!AP$25),"")</f>
        <v/>
      </c>
      <c r="AO70" s="74" t="str">
        <f>IF(SUM('Control Sample Data'!S$3:S$98)&gt;10,IF(AND(ISNUMBER('Control Sample Data'!S70),'Control Sample Data'!S70&lt;35,'Control Sample Data'!S70&gt;0),'Control Sample Data'!S70-'Choose Housekeeping Genes'!AQ$25,35-'Choose Housekeeping Genes'!AQ$25),"")</f>
        <v/>
      </c>
      <c r="AP70" s="74" t="str">
        <f>IF(SUM('Control Sample Data'!T$3:T$98)&gt;10,IF(AND(ISNUMBER('Control Sample Data'!T70),'Control Sample Data'!T70&lt;35,'Control Sample Data'!T70&gt;0),'Control Sample Data'!T70-'Choose Housekeeping Genes'!AR$25,35-'Choose Housekeeping Genes'!AR$25),"")</f>
        <v/>
      </c>
      <c r="AQ70" s="74" t="str">
        <f>IF(SUM('Control Sample Data'!U$3:U$98)&gt;10,IF(AND(ISNUMBER('Control Sample Data'!U70),'Control Sample Data'!U70&lt;35,'Control Sample Data'!U70&gt;0),'Control Sample Data'!U70-'Choose Housekeeping Genes'!AS$25,35-'Choose Housekeeping Genes'!AS$25),"")</f>
        <v/>
      </c>
      <c r="AR70" s="74" t="str">
        <f>IF(SUM('Control Sample Data'!V$3:V$98)&gt;10,IF(AND(ISNUMBER('Control Sample Data'!V70),'Control Sample Data'!V70&lt;35,'Control Sample Data'!V70&gt;0),'Control Sample Data'!V70-'Choose Housekeeping Genes'!AT$25,35-'Choose Housekeeping Genes'!AT$25),"")</f>
        <v/>
      </c>
      <c r="AS70" s="29" t="str">
        <f>'Control Sample Data'!A70</f>
        <v>DKC1</v>
      </c>
      <c r="AT70" s="28" t="s">
        <v>69</v>
      </c>
      <c r="AU70" s="74" t="str">
        <f ca="1">IF(ISNUMBER(C70-'Choose Housekeeping Genes'!D$15),C70-'Choose Housekeeping Genes'!D$15,"")</f>
        <v/>
      </c>
      <c r="AV70" s="74" t="str">
        <f ca="1">IF(ISNUMBER(D70-'Choose Housekeeping Genes'!E$15),D70-'Choose Housekeeping Genes'!E$15,"")</f>
        <v/>
      </c>
      <c r="AW70" s="74" t="str">
        <f ca="1">IF(ISNUMBER(E70-'Choose Housekeeping Genes'!F$15),E70-'Choose Housekeeping Genes'!F$15,"")</f>
        <v/>
      </c>
      <c r="AX70" s="74" t="str">
        <f ca="1">IF(ISNUMBER(F70-'Choose Housekeeping Genes'!G$15),F70-'Choose Housekeeping Genes'!G$15,"")</f>
        <v/>
      </c>
      <c r="AY70" s="74" t="str">
        <f ca="1">IF(ISNUMBER(G70-'Choose Housekeeping Genes'!H$15),G70-'Choose Housekeeping Genes'!H$15,"")</f>
        <v/>
      </c>
      <c r="AZ70" s="74" t="str">
        <f ca="1">IF(ISNUMBER(H70-'Choose Housekeeping Genes'!I$15),H70-'Choose Housekeeping Genes'!I$15,"")</f>
        <v/>
      </c>
      <c r="BA70" s="74" t="str">
        <f ca="1">IF(ISNUMBER(I70-'Choose Housekeeping Genes'!J$15),I70-'Choose Housekeeping Genes'!J$15,"")</f>
        <v/>
      </c>
      <c r="BB70" s="74" t="str">
        <f ca="1">IF(ISNUMBER(J70-'Choose Housekeeping Genes'!K$15),J70-'Choose Housekeeping Genes'!K$15,"")</f>
        <v/>
      </c>
      <c r="BC70" s="74" t="str">
        <f ca="1">IF(ISNUMBER(K70-'Choose Housekeeping Genes'!L$15),K70-'Choose Housekeeping Genes'!L$15,"")</f>
        <v/>
      </c>
      <c r="BD70" s="74" t="str">
        <f ca="1">IF(ISNUMBER(L70-'Choose Housekeeping Genes'!M$15),L70-'Choose Housekeeping Genes'!M$15,"")</f>
        <v/>
      </c>
      <c r="BE70" s="74" t="str">
        <f ca="1">IF(ISNUMBER(M70-'Choose Housekeeping Genes'!N$15),M70-'Choose Housekeeping Genes'!N$15,"")</f>
        <v/>
      </c>
      <c r="BF70" s="74" t="str">
        <f ca="1">IF(ISNUMBER(N70-'Choose Housekeeping Genes'!O$15),N70-'Choose Housekeeping Genes'!O$15,"")</f>
        <v/>
      </c>
      <c r="BG70" s="74" t="str">
        <f ca="1">IF(ISNUMBER(O70-'Choose Housekeeping Genes'!P$15),O70-'Choose Housekeeping Genes'!P$15,"")</f>
        <v/>
      </c>
      <c r="BH70" s="74" t="str">
        <f ca="1">IF(ISNUMBER(P70-'Choose Housekeeping Genes'!Q$15),P70-'Choose Housekeeping Genes'!Q$15,"")</f>
        <v/>
      </c>
      <c r="BI70" s="74" t="str">
        <f ca="1">IF(ISNUMBER(Q70-'Choose Housekeeping Genes'!R$15),Q70-'Choose Housekeeping Genes'!R$15,"")</f>
        <v/>
      </c>
      <c r="BJ70" s="74" t="str">
        <f ca="1">IF(ISNUMBER(R70-'Choose Housekeeping Genes'!S$15),R70-'Choose Housekeeping Genes'!S$15,"")</f>
        <v/>
      </c>
      <c r="BK70" s="74" t="str">
        <f ca="1">IF(ISNUMBER(S70-'Choose Housekeeping Genes'!T$15),S70-'Choose Housekeeping Genes'!T$15,"")</f>
        <v/>
      </c>
      <c r="BL70" s="74" t="str">
        <f ca="1">IF(ISNUMBER(T70-'Choose Housekeeping Genes'!U$15),T70-'Choose Housekeeping Genes'!U$15,"")</f>
        <v/>
      </c>
      <c r="BM70" s="74" t="str">
        <f ca="1">IF(ISNUMBER(U70-'Choose Housekeeping Genes'!V$15),U70-'Choose Housekeeping Genes'!V$15,"")</f>
        <v/>
      </c>
      <c r="BN70" s="74" t="str">
        <f ca="1">IF(ISNUMBER(V70-'Choose Housekeeping Genes'!W$15),V70-'Choose Housekeeping Genes'!W$15,"")</f>
        <v/>
      </c>
      <c r="BO70" s="141" t="str">
        <f t="shared" si="8"/>
        <v>DKC1</v>
      </c>
      <c r="BP70" s="139" t="s">
        <v>69</v>
      </c>
      <c r="BQ70" s="74" t="str">
        <f ca="1">IF(ISNUMBER(Y70-'Choose Housekeeping Genes'!AA$15),Y70-'Choose Housekeeping Genes'!AA$15,"")</f>
        <v/>
      </c>
      <c r="BR70" s="74" t="str">
        <f ca="1">IF(ISNUMBER(Z70-'Choose Housekeeping Genes'!AB$15),Z70-'Choose Housekeeping Genes'!AB$15,"")</f>
        <v/>
      </c>
      <c r="BS70" s="74" t="str">
        <f ca="1">IF(ISNUMBER(AA70-'Choose Housekeeping Genes'!AC$15),AA70-'Choose Housekeeping Genes'!AC$15,"")</f>
        <v/>
      </c>
      <c r="BT70" s="74" t="str">
        <f ca="1">IF(ISNUMBER(AB70-'Choose Housekeeping Genes'!AD$15),AB70-'Choose Housekeeping Genes'!AD$15,"")</f>
        <v/>
      </c>
      <c r="BU70" s="74" t="str">
        <f ca="1">IF(ISNUMBER(AC70-'Choose Housekeeping Genes'!AE$15),AC70-'Choose Housekeeping Genes'!AE$15,"")</f>
        <v/>
      </c>
      <c r="BV70" s="74" t="str">
        <f ca="1">IF(ISNUMBER(AD70-'Choose Housekeeping Genes'!AF$15),AD70-'Choose Housekeeping Genes'!AF$15,"")</f>
        <v/>
      </c>
      <c r="BW70" s="74" t="str">
        <f ca="1">IF(ISNUMBER(AE70-'Choose Housekeeping Genes'!AG$15),AE70-'Choose Housekeeping Genes'!AG$15,"")</f>
        <v/>
      </c>
      <c r="BX70" s="74" t="str">
        <f ca="1">IF(ISNUMBER(AF70-'Choose Housekeeping Genes'!AH$15),AF70-'Choose Housekeeping Genes'!AH$15,"")</f>
        <v/>
      </c>
      <c r="BY70" s="74" t="str">
        <f ca="1">IF(ISNUMBER(AG70-'Choose Housekeeping Genes'!AI$15),AG70-'Choose Housekeeping Genes'!AI$15,"")</f>
        <v/>
      </c>
      <c r="BZ70" s="74" t="str">
        <f ca="1">IF(ISNUMBER(AH70-'Choose Housekeeping Genes'!AJ$15),AH70-'Choose Housekeeping Genes'!AJ$15,"")</f>
        <v/>
      </c>
      <c r="CA70" s="74" t="str">
        <f ca="1">IF(ISNUMBER(AI70-'Choose Housekeeping Genes'!AK$15),AI70-'Choose Housekeeping Genes'!AK$15,"")</f>
        <v/>
      </c>
      <c r="CB70" s="74" t="str">
        <f ca="1">IF(ISNUMBER(AJ70-'Choose Housekeeping Genes'!AL$15),AJ70-'Choose Housekeeping Genes'!AL$15,"")</f>
        <v/>
      </c>
      <c r="CC70" s="74" t="str">
        <f ca="1">IF(ISNUMBER(AK70-'Choose Housekeeping Genes'!AM$15),AK70-'Choose Housekeeping Genes'!AM$15,"")</f>
        <v/>
      </c>
      <c r="CD70" s="74" t="str">
        <f ca="1">IF(ISNUMBER(AL70-'Choose Housekeeping Genes'!AN$15),AL70-'Choose Housekeeping Genes'!AN$15,"")</f>
        <v/>
      </c>
      <c r="CE70" s="74" t="str">
        <f ca="1">IF(ISNUMBER(AM70-'Choose Housekeeping Genes'!AO$15),AM70-'Choose Housekeeping Genes'!AO$15,"")</f>
        <v/>
      </c>
      <c r="CF70" s="74" t="str">
        <f ca="1">IF(ISNUMBER(AN70-'Choose Housekeeping Genes'!AP$15),AN70-'Choose Housekeeping Genes'!AP$15,"")</f>
        <v/>
      </c>
      <c r="CG70" s="74" t="str">
        <f ca="1">IF(ISNUMBER(AO70-'Choose Housekeeping Genes'!AQ$15),AO70-'Choose Housekeeping Genes'!AQ$15,"")</f>
        <v/>
      </c>
      <c r="CH70" s="74" t="str">
        <f ca="1">IF(ISNUMBER(AP70-'Choose Housekeeping Genes'!AR$15),AP70-'Choose Housekeeping Genes'!AR$15,"")</f>
        <v/>
      </c>
      <c r="CI70" s="74" t="str">
        <f ca="1">IF(ISNUMBER(AQ70-'Choose Housekeeping Genes'!AS$15),AQ70-'Choose Housekeeping Genes'!AS$15,"")</f>
        <v/>
      </c>
      <c r="CJ70" s="74" t="str">
        <f ca="1">IF(ISNUMBER(AR70-'Choose Housekeeping Genes'!AT$15),AR70-'Choose Housekeeping Genes'!AT$15,"")</f>
        <v/>
      </c>
      <c r="CK70" s="22" t="e">
        <f t="shared" ca="1" si="9"/>
        <v>#DIV/0!</v>
      </c>
      <c r="CL70" s="111" t="e">
        <f t="shared" ca="1" si="10"/>
        <v>#DIV/0!</v>
      </c>
    </row>
    <row r="71" spans="1:90" ht="12.75" customHeight="1" x14ac:dyDescent="0.2">
      <c r="A71" s="27" t="str">
        <f>'Test Sample Data'!A71</f>
        <v>GAR1</v>
      </c>
      <c r="B71" s="28" t="s">
        <v>70</v>
      </c>
      <c r="C71" s="74" t="str">
        <f>IF(SUM('Test Sample Data'!C$3:C$98)&gt;10,IF(AND(ISNUMBER('Test Sample Data'!C71),'Test Sample Data'!C71&lt;35,'Test Sample Data'!C71&gt;0),'Test Sample Data'!C71-'Choose Housekeeping Genes'!D$25,35-'Choose Housekeeping Genes'!D$25),"")</f>
        <v/>
      </c>
      <c r="D71" s="74" t="str">
        <f>IF(SUM('Test Sample Data'!D$3:D$98)&gt;10,IF(AND(ISNUMBER('Test Sample Data'!D71),'Test Sample Data'!D71&lt;35,'Test Sample Data'!D71&gt;0),'Test Sample Data'!D71-'Choose Housekeeping Genes'!E$25,35-'Choose Housekeeping Genes'!E$25),"")</f>
        <v/>
      </c>
      <c r="E71" s="74" t="str">
        <f>IF(SUM('Test Sample Data'!E$3:E$98)&gt;10,IF(AND(ISNUMBER('Test Sample Data'!E71),'Test Sample Data'!E71&lt;35,'Test Sample Data'!E71&gt;0),'Test Sample Data'!E71-'Choose Housekeeping Genes'!F$25,35-'Choose Housekeeping Genes'!F$25),"")</f>
        <v/>
      </c>
      <c r="F71" s="74" t="str">
        <f>IF(SUM('Test Sample Data'!F$3:F$98)&gt;10,IF(AND(ISNUMBER('Test Sample Data'!F71),'Test Sample Data'!F71&lt;35,'Test Sample Data'!F71&gt;0),'Test Sample Data'!F71-'Choose Housekeeping Genes'!G$25,35-'Choose Housekeeping Genes'!G$25),"")</f>
        <v/>
      </c>
      <c r="G71" s="74" t="str">
        <f>IF(SUM('Test Sample Data'!G$3:G$98)&gt;10,IF(AND(ISNUMBER('Test Sample Data'!G71),'Test Sample Data'!G71&lt;35,'Test Sample Data'!G71&gt;0),'Test Sample Data'!G71-'Choose Housekeeping Genes'!H$25,35-'Choose Housekeeping Genes'!H$25),"")</f>
        <v/>
      </c>
      <c r="H71" s="74" t="str">
        <f>IF(SUM('Test Sample Data'!H$3:H$98)&gt;10,IF(AND(ISNUMBER('Test Sample Data'!H71),'Test Sample Data'!H71&lt;35,'Test Sample Data'!H71&gt;0),'Test Sample Data'!H71-'Choose Housekeeping Genes'!I$25,35-'Choose Housekeeping Genes'!I$25),"")</f>
        <v/>
      </c>
      <c r="I71" s="74" t="str">
        <f>IF(SUM('Test Sample Data'!I$3:I$98)&gt;10,IF(AND(ISNUMBER('Test Sample Data'!I71),'Test Sample Data'!I71&lt;35,'Test Sample Data'!I71&gt;0),'Test Sample Data'!I71-'Choose Housekeeping Genes'!J$25,35-'Choose Housekeeping Genes'!J$25),"")</f>
        <v/>
      </c>
      <c r="J71" s="74" t="str">
        <f>IF(SUM('Test Sample Data'!J$3:J$98)&gt;10,IF(AND(ISNUMBER('Test Sample Data'!J71),'Test Sample Data'!J71&lt;35,'Test Sample Data'!J71&gt;0),'Test Sample Data'!J71-'Choose Housekeeping Genes'!K$25,35-'Choose Housekeeping Genes'!K$25),"")</f>
        <v/>
      </c>
      <c r="K71" s="74" t="str">
        <f>IF(SUM('Test Sample Data'!K$3:K$98)&gt;10,IF(AND(ISNUMBER('Test Sample Data'!K71),'Test Sample Data'!K71&lt;35,'Test Sample Data'!K71&gt;0),'Test Sample Data'!K71-'Choose Housekeeping Genes'!L$25,35-'Choose Housekeeping Genes'!L$25),"")</f>
        <v/>
      </c>
      <c r="L71" s="74" t="str">
        <f>IF(SUM('Test Sample Data'!L$3:L$98)&gt;10,IF(AND(ISNUMBER('Test Sample Data'!L71),'Test Sample Data'!L71&lt;35,'Test Sample Data'!L71&gt;0),'Test Sample Data'!L71-'Choose Housekeeping Genes'!M$25,35-'Choose Housekeeping Genes'!M$25),"")</f>
        <v/>
      </c>
      <c r="M71" s="74" t="str">
        <f>IF(SUM('Test Sample Data'!M$3:M$98)&gt;10,IF(AND(ISNUMBER('Test Sample Data'!M71),'Test Sample Data'!M71&lt;35,'Test Sample Data'!M71&gt;0),'Test Sample Data'!M71-'Choose Housekeeping Genes'!N$25,35-'Choose Housekeeping Genes'!N$25),"")</f>
        <v/>
      </c>
      <c r="N71" s="74" t="str">
        <f>IF(SUM('Test Sample Data'!N$3:N$98)&gt;10,IF(AND(ISNUMBER('Test Sample Data'!N71),'Test Sample Data'!N71&lt;35,'Test Sample Data'!N71&gt;0),'Test Sample Data'!N71-'Choose Housekeeping Genes'!O$25,35-'Choose Housekeeping Genes'!O$25),"")</f>
        <v/>
      </c>
      <c r="O71" s="74" t="str">
        <f>IF(SUM('Test Sample Data'!O$3:O$98)&gt;10,IF(AND(ISNUMBER('Test Sample Data'!O71),'Test Sample Data'!O71&lt;35,'Test Sample Data'!O71&gt;0),'Test Sample Data'!O71-'Choose Housekeeping Genes'!P$25,35-'Choose Housekeeping Genes'!P$25),"")</f>
        <v/>
      </c>
      <c r="P71" s="74" t="str">
        <f>IF(SUM('Test Sample Data'!P$3:P$98)&gt;10,IF(AND(ISNUMBER('Test Sample Data'!P71),'Test Sample Data'!P71&lt;35,'Test Sample Data'!P71&gt;0),'Test Sample Data'!P71-'Choose Housekeeping Genes'!Q$25,35-'Choose Housekeeping Genes'!Q$25),"")</f>
        <v/>
      </c>
      <c r="Q71" s="74" t="str">
        <f>IF(SUM('Test Sample Data'!Q$3:Q$98)&gt;10,IF(AND(ISNUMBER('Test Sample Data'!Q71),'Test Sample Data'!Q71&lt;35,'Test Sample Data'!Q71&gt;0),'Test Sample Data'!Q71-'Choose Housekeeping Genes'!R$25,35-'Choose Housekeeping Genes'!R$25),"")</f>
        <v/>
      </c>
      <c r="R71" s="74" t="str">
        <f>IF(SUM('Test Sample Data'!R$3:R$98)&gt;10,IF(AND(ISNUMBER('Test Sample Data'!R71),'Test Sample Data'!R71&lt;35,'Test Sample Data'!R71&gt;0),'Test Sample Data'!R71-'Choose Housekeeping Genes'!S$25,35-'Choose Housekeeping Genes'!S$25),"")</f>
        <v/>
      </c>
      <c r="S71" s="74" t="str">
        <f>IF(SUM('Test Sample Data'!S$3:S$98)&gt;10,IF(AND(ISNUMBER('Test Sample Data'!S71),'Test Sample Data'!S71&lt;35,'Test Sample Data'!S71&gt;0),'Test Sample Data'!S71-'Choose Housekeeping Genes'!T$25,35-'Choose Housekeeping Genes'!T$25),"")</f>
        <v/>
      </c>
      <c r="T71" s="74" t="str">
        <f>IF(SUM('Test Sample Data'!T$3:T$98)&gt;10,IF(AND(ISNUMBER('Test Sample Data'!T71),'Test Sample Data'!T71&lt;35,'Test Sample Data'!T71&gt;0),'Test Sample Data'!T71-'Choose Housekeeping Genes'!U$25,35-'Choose Housekeeping Genes'!U$25),"")</f>
        <v/>
      </c>
      <c r="U71" s="74" t="str">
        <f>IF(SUM('Test Sample Data'!U$3:U$98)&gt;10,IF(AND(ISNUMBER('Test Sample Data'!U71),'Test Sample Data'!U71&lt;35,'Test Sample Data'!U71&gt;0),'Test Sample Data'!U71-'Choose Housekeeping Genes'!V$25,35-'Choose Housekeeping Genes'!V$25),"")</f>
        <v/>
      </c>
      <c r="V71" s="74" t="str">
        <f>IF(SUM('Test Sample Data'!V$3:V$98)&gt;10,IF(AND(ISNUMBER('Test Sample Data'!V71),'Test Sample Data'!V71&lt;35,'Test Sample Data'!V71&gt;0),'Test Sample Data'!V71-'Choose Housekeeping Genes'!W$25,35-'Choose Housekeeping Genes'!W$25),"")</f>
        <v/>
      </c>
      <c r="W71" s="138" t="str">
        <f>'Control Sample Data'!A71</f>
        <v>GAR1</v>
      </c>
      <c r="X71" s="139" t="s">
        <v>70</v>
      </c>
      <c r="Y71" s="74" t="str">
        <f>IF(SUM('Control Sample Data'!C$3:C$98)&gt;10,IF(AND(ISNUMBER('Control Sample Data'!C71),'Control Sample Data'!C71&lt;35,'Control Sample Data'!C71&gt;0),'Control Sample Data'!C71-'Choose Housekeeping Genes'!AA$25,35-'Choose Housekeeping Genes'!AA$25),"")</f>
        <v/>
      </c>
      <c r="Z71" s="74" t="str">
        <f>IF(SUM('Control Sample Data'!D$3:D$98)&gt;10,IF(AND(ISNUMBER('Control Sample Data'!D71),'Control Sample Data'!D71&lt;35,'Control Sample Data'!D71&gt;0),'Control Sample Data'!D71-'Choose Housekeeping Genes'!AB$25,35-'Choose Housekeeping Genes'!AB$25),"")</f>
        <v/>
      </c>
      <c r="AA71" s="74" t="str">
        <f>IF(SUM('Control Sample Data'!E$3:E$98)&gt;10,IF(AND(ISNUMBER('Control Sample Data'!E71),'Control Sample Data'!E71&lt;35,'Control Sample Data'!E71&gt;0),'Control Sample Data'!E71-'Choose Housekeeping Genes'!AC$25,35-'Choose Housekeeping Genes'!AC$25),"")</f>
        <v/>
      </c>
      <c r="AB71" s="74" t="str">
        <f>IF(SUM('Control Sample Data'!F$3:F$98)&gt;10,IF(AND(ISNUMBER('Control Sample Data'!F71),'Control Sample Data'!F71&lt;35,'Control Sample Data'!F71&gt;0),'Control Sample Data'!F71-'Choose Housekeeping Genes'!AD$25,35-'Choose Housekeeping Genes'!AD$25),"")</f>
        <v/>
      </c>
      <c r="AC71" s="74" t="str">
        <f>IF(SUM('Control Sample Data'!G$3:G$98)&gt;10,IF(AND(ISNUMBER('Control Sample Data'!G71),'Control Sample Data'!G71&lt;35,'Control Sample Data'!G71&gt;0),'Control Sample Data'!G71-'Choose Housekeeping Genes'!AE$25,35-'Choose Housekeeping Genes'!AE$25),"")</f>
        <v/>
      </c>
      <c r="AD71" s="74" t="str">
        <f>IF(SUM('Control Sample Data'!H$3:H$98)&gt;10,IF(AND(ISNUMBER('Control Sample Data'!H71),'Control Sample Data'!H71&lt;35,'Control Sample Data'!H71&gt;0),'Control Sample Data'!H71-'Choose Housekeeping Genes'!AF$25,35-'Choose Housekeeping Genes'!AF$25),"")</f>
        <v/>
      </c>
      <c r="AE71" s="74" t="str">
        <f>IF(SUM('Control Sample Data'!I$3:I$98)&gt;10,IF(AND(ISNUMBER('Control Sample Data'!I71),'Control Sample Data'!I71&lt;35,'Control Sample Data'!I71&gt;0),'Control Sample Data'!I71-'Choose Housekeeping Genes'!AG$25,35-'Choose Housekeeping Genes'!AG$25),"")</f>
        <v/>
      </c>
      <c r="AF71" s="74" t="str">
        <f>IF(SUM('Control Sample Data'!J$3:J$98)&gt;10,IF(AND(ISNUMBER('Control Sample Data'!J71),'Control Sample Data'!J71&lt;35,'Control Sample Data'!J71&gt;0),'Control Sample Data'!J71-'Choose Housekeeping Genes'!AH$25,35-'Choose Housekeeping Genes'!AH$25),"")</f>
        <v/>
      </c>
      <c r="AG71" s="74" t="str">
        <f>IF(SUM('Control Sample Data'!K$3:K$98)&gt;10,IF(AND(ISNUMBER('Control Sample Data'!K71),'Control Sample Data'!K71&lt;35,'Control Sample Data'!K71&gt;0),'Control Sample Data'!K71-'Choose Housekeeping Genes'!AI$25,35-'Choose Housekeeping Genes'!AI$25),"")</f>
        <v/>
      </c>
      <c r="AH71" s="74" t="str">
        <f>IF(SUM('Control Sample Data'!L$3:L$98)&gt;10,IF(AND(ISNUMBER('Control Sample Data'!L71),'Control Sample Data'!L71&lt;35,'Control Sample Data'!L71&gt;0),'Control Sample Data'!L71-'Choose Housekeeping Genes'!AJ$25,35-'Choose Housekeeping Genes'!AJ$25),"")</f>
        <v/>
      </c>
      <c r="AI71" s="74" t="str">
        <f>IF(SUM('Control Sample Data'!M$3:M$98)&gt;10,IF(AND(ISNUMBER('Control Sample Data'!M71),'Control Sample Data'!M71&lt;35,'Control Sample Data'!M71&gt;0),'Control Sample Data'!M71-'Choose Housekeeping Genes'!AK$25,35-'Choose Housekeeping Genes'!AK$25),"")</f>
        <v/>
      </c>
      <c r="AJ71" s="74" t="str">
        <f>IF(SUM('Control Sample Data'!N$3:N$98)&gt;10,IF(AND(ISNUMBER('Control Sample Data'!N71),'Control Sample Data'!N71&lt;35,'Control Sample Data'!N71&gt;0),'Control Sample Data'!N71-'Choose Housekeeping Genes'!AL$25,35-'Choose Housekeeping Genes'!AL$25),"")</f>
        <v/>
      </c>
      <c r="AK71" s="74" t="str">
        <f>IF(SUM('Control Sample Data'!O$3:O$98)&gt;10,IF(AND(ISNUMBER('Control Sample Data'!O71),'Control Sample Data'!O71&lt;35,'Control Sample Data'!O71&gt;0),'Control Sample Data'!O71-'Choose Housekeeping Genes'!AM$25,35-'Choose Housekeeping Genes'!AM$25),"")</f>
        <v/>
      </c>
      <c r="AL71" s="74" t="str">
        <f>IF(SUM('Control Sample Data'!P$3:P$98)&gt;10,IF(AND(ISNUMBER('Control Sample Data'!P71),'Control Sample Data'!P71&lt;35,'Control Sample Data'!P71&gt;0),'Control Sample Data'!P71-'Choose Housekeeping Genes'!AN$25,35-'Choose Housekeeping Genes'!AN$25),"")</f>
        <v/>
      </c>
      <c r="AM71" s="74" t="str">
        <f>IF(SUM('Control Sample Data'!Q$3:Q$98)&gt;10,IF(AND(ISNUMBER('Control Sample Data'!Q71),'Control Sample Data'!Q71&lt;35,'Control Sample Data'!Q71&gt;0),'Control Sample Data'!Q71-'Choose Housekeeping Genes'!AO$25,35-'Choose Housekeeping Genes'!AO$25),"")</f>
        <v/>
      </c>
      <c r="AN71" s="74" t="str">
        <f>IF(SUM('Control Sample Data'!R$3:R$98)&gt;10,IF(AND(ISNUMBER('Control Sample Data'!R71),'Control Sample Data'!R71&lt;35,'Control Sample Data'!R71&gt;0),'Control Sample Data'!R71-'Choose Housekeeping Genes'!AP$25,35-'Choose Housekeeping Genes'!AP$25),"")</f>
        <v/>
      </c>
      <c r="AO71" s="74" t="str">
        <f>IF(SUM('Control Sample Data'!S$3:S$98)&gt;10,IF(AND(ISNUMBER('Control Sample Data'!S71),'Control Sample Data'!S71&lt;35,'Control Sample Data'!S71&gt;0),'Control Sample Data'!S71-'Choose Housekeeping Genes'!AQ$25,35-'Choose Housekeeping Genes'!AQ$25),"")</f>
        <v/>
      </c>
      <c r="AP71" s="74" t="str">
        <f>IF(SUM('Control Sample Data'!T$3:T$98)&gt;10,IF(AND(ISNUMBER('Control Sample Data'!T71),'Control Sample Data'!T71&lt;35,'Control Sample Data'!T71&gt;0),'Control Sample Data'!T71-'Choose Housekeeping Genes'!AR$25,35-'Choose Housekeeping Genes'!AR$25),"")</f>
        <v/>
      </c>
      <c r="AQ71" s="74" t="str">
        <f>IF(SUM('Control Sample Data'!U$3:U$98)&gt;10,IF(AND(ISNUMBER('Control Sample Data'!U71),'Control Sample Data'!U71&lt;35,'Control Sample Data'!U71&gt;0),'Control Sample Data'!U71-'Choose Housekeeping Genes'!AS$25,35-'Choose Housekeeping Genes'!AS$25),"")</f>
        <v/>
      </c>
      <c r="AR71" s="74" t="str">
        <f>IF(SUM('Control Sample Data'!V$3:V$98)&gt;10,IF(AND(ISNUMBER('Control Sample Data'!V71),'Control Sample Data'!V71&lt;35,'Control Sample Data'!V71&gt;0),'Control Sample Data'!V71-'Choose Housekeeping Genes'!AT$25,35-'Choose Housekeeping Genes'!AT$25),"")</f>
        <v/>
      </c>
      <c r="AS71" s="29" t="str">
        <f>'Control Sample Data'!A71</f>
        <v>GAR1</v>
      </c>
      <c r="AT71" s="28" t="s">
        <v>70</v>
      </c>
      <c r="AU71" s="74" t="str">
        <f ca="1">IF(ISNUMBER(C71-'Choose Housekeeping Genes'!D$15),C71-'Choose Housekeeping Genes'!D$15,"")</f>
        <v/>
      </c>
      <c r="AV71" s="74" t="str">
        <f ca="1">IF(ISNUMBER(D71-'Choose Housekeeping Genes'!E$15),D71-'Choose Housekeeping Genes'!E$15,"")</f>
        <v/>
      </c>
      <c r="AW71" s="74" t="str">
        <f ca="1">IF(ISNUMBER(E71-'Choose Housekeeping Genes'!F$15),E71-'Choose Housekeeping Genes'!F$15,"")</f>
        <v/>
      </c>
      <c r="AX71" s="74" t="str">
        <f ca="1">IF(ISNUMBER(F71-'Choose Housekeeping Genes'!G$15),F71-'Choose Housekeeping Genes'!G$15,"")</f>
        <v/>
      </c>
      <c r="AY71" s="74" t="str">
        <f ca="1">IF(ISNUMBER(G71-'Choose Housekeeping Genes'!H$15),G71-'Choose Housekeeping Genes'!H$15,"")</f>
        <v/>
      </c>
      <c r="AZ71" s="74" t="str">
        <f ca="1">IF(ISNUMBER(H71-'Choose Housekeeping Genes'!I$15),H71-'Choose Housekeeping Genes'!I$15,"")</f>
        <v/>
      </c>
      <c r="BA71" s="74" t="str">
        <f ca="1">IF(ISNUMBER(I71-'Choose Housekeeping Genes'!J$15),I71-'Choose Housekeeping Genes'!J$15,"")</f>
        <v/>
      </c>
      <c r="BB71" s="74" t="str">
        <f ca="1">IF(ISNUMBER(J71-'Choose Housekeeping Genes'!K$15),J71-'Choose Housekeeping Genes'!K$15,"")</f>
        <v/>
      </c>
      <c r="BC71" s="74" t="str">
        <f ca="1">IF(ISNUMBER(K71-'Choose Housekeeping Genes'!L$15),K71-'Choose Housekeeping Genes'!L$15,"")</f>
        <v/>
      </c>
      <c r="BD71" s="74" t="str">
        <f ca="1">IF(ISNUMBER(L71-'Choose Housekeeping Genes'!M$15),L71-'Choose Housekeeping Genes'!M$15,"")</f>
        <v/>
      </c>
      <c r="BE71" s="74" t="str">
        <f ca="1">IF(ISNUMBER(M71-'Choose Housekeeping Genes'!N$15),M71-'Choose Housekeeping Genes'!N$15,"")</f>
        <v/>
      </c>
      <c r="BF71" s="74" t="str">
        <f ca="1">IF(ISNUMBER(N71-'Choose Housekeeping Genes'!O$15),N71-'Choose Housekeeping Genes'!O$15,"")</f>
        <v/>
      </c>
      <c r="BG71" s="74" t="str">
        <f ca="1">IF(ISNUMBER(O71-'Choose Housekeeping Genes'!P$15),O71-'Choose Housekeeping Genes'!P$15,"")</f>
        <v/>
      </c>
      <c r="BH71" s="74" t="str">
        <f ca="1">IF(ISNUMBER(P71-'Choose Housekeeping Genes'!Q$15),P71-'Choose Housekeeping Genes'!Q$15,"")</f>
        <v/>
      </c>
      <c r="BI71" s="74" t="str">
        <f ca="1">IF(ISNUMBER(Q71-'Choose Housekeeping Genes'!R$15),Q71-'Choose Housekeeping Genes'!R$15,"")</f>
        <v/>
      </c>
      <c r="BJ71" s="74" t="str">
        <f ca="1">IF(ISNUMBER(R71-'Choose Housekeeping Genes'!S$15),R71-'Choose Housekeeping Genes'!S$15,"")</f>
        <v/>
      </c>
      <c r="BK71" s="74" t="str">
        <f ca="1">IF(ISNUMBER(S71-'Choose Housekeeping Genes'!T$15),S71-'Choose Housekeeping Genes'!T$15,"")</f>
        <v/>
      </c>
      <c r="BL71" s="74" t="str">
        <f ca="1">IF(ISNUMBER(T71-'Choose Housekeeping Genes'!U$15),T71-'Choose Housekeeping Genes'!U$15,"")</f>
        <v/>
      </c>
      <c r="BM71" s="74" t="str">
        <f ca="1">IF(ISNUMBER(U71-'Choose Housekeeping Genes'!V$15),U71-'Choose Housekeeping Genes'!V$15,"")</f>
        <v/>
      </c>
      <c r="BN71" s="74" t="str">
        <f ca="1">IF(ISNUMBER(V71-'Choose Housekeeping Genes'!W$15),V71-'Choose Housekeeping Genes'!W$15,"")</f>
        <v/>
      </c>
      <c r="BO71" s="141" t="str">
        <f t="shared" si="8"/>
        <v>GAR1</v>
      </c>
      <c r="BP71" s="139" t="s">
        <v>70</v>
      </c>
      <c r="BQ71" s="74" t="str">
        <f ca="1">IF(ISNUMBER(Y71-'Choose Housekeeping Genes'!AA$15),Y71-'Choose Housekeeping Genes'!AA$15,"")</f>
        <v/>
      </c>
      <c r="BR71" s="74" t="str">
        <f ca="1">IF(ISNUMBER(Z71-'Choose Housekeeping Genes'!AB$15),Z71-'Choose Housekeeping Genes'!AB$15,"")</f>
        <v/>
      </c>
      <c r="BS71" s="74" t="str">
        <f ca="1">IF(ISNUMBER(AA71-'Choose Housekeeping Genes'!AC$15),AA71-'Choose Housekeeping Genes'!AC$15,"")</f>
        <v/>
      </c>
      <c r="BT71" s="74" t="str">
        <f ca="1">IF(ISNUMBER(AB71-'Choose Housekeeping Genes'!AD$15),AB71-'Choose Housekeeping Genes'!AD$15,"")</f>
        <v/>
      </c>
      <c r="BU71" s="74" t="str">
        <f ca="1">IF(ISNUMBER(AC71-'Choose Housekeeping Genes'!AE$15),AC71-'Choose Housekeeping Genes'!AE$15,"")</f>
        <v/>
      </c>
      <c r="BV71" s="74" t="str">
        <f ca="1">IF(ISNUMBER(AD71-'Choose Housekeeping Genes'!AF$15),AD71-'Choose Housekeeping Genes'!AF$15,"")</f>
        <v/>
      </c>
      <c r="BW71" s="74" t="str">
        <f ca="1">IF(ISNUMBER(AE71-'Choose Housekeeping Genes'!AG$15),AE71-'Choose Housekeeping Genes'!AG$15,"")</f>
        <v/>
      </c>
      <c r="BX71" s="74" t="str">
        <f ca="1">IF(ISNUMBER(AF71-'Choose Housekeeping Genes'!AH$15),AF71-'Choose Housekeeping Genes'!AH$15,"")</f>
        <v/>
      </c>
      <c r="BY71" s="74" t="str">
        <f ca="1">IF(ISNUMBER(AG71-'Choose Housekeeping Genes'!AI$15),AG71-'Choose Housekeeping Genes'!AI$15,"")</f>
        <v/>
      </c>
      <c r="BZ71" s="74" t="str">
        <f ca="1">IF(ISNUMBER(AH71-'Choose Housekeeping Genes'!AJ$15),AH71-'Choose Housekeeping Genes'!AJ$15,"")</f>
        <v/>
      </c>
      <c r="CA71" s="74" t="str">
        <f ca="1">IF(ISNUMBER(AI71-'Choose Housekeeping Genes'!AK$15),AI71-'Choose Housekeeping Genes'!AK$15,"")</f>
        <v/>
      </c>
      <c r="CB71" s="74" t="str">
        <f ca="1">IF(ISNUMBER(AJ71-'Choose Housekeeping Genes'!AL$15),AJ71-'Choose Housekeeping Genes'!AL$15,"")</f>
        <v/>
      </c>
      <c r="CC71" s="74" t="str">
        <f ca="1">IF(ISNUMBER(AK71-'Choose Housekeeping Genes'!AM$15),AK71-'Choose Housekeeping Genes'!AM$15,"")</f>
        <v/>
      </c>
      <c r="CD71" s="74" t="str">
        <f ca="1">IF(ISNUMBER(AL71-'Choose Housekeeping Genes'!AN$15),AL71-'Choose Housekeeping Genes'!AN$15,"")</f>
        <v/>
      </c>
      <c r="CE71" s="74" t="str">
        <f ca="1">IF(ISNUMBER(AM71-'Choose Housekeeping Genes'!AO$15),AM71-'Choose Housekeeping Genes'!AO$15,"")</f>
        <v/>
      </c>
      <c r="CF71" s="74" t="str">
        <f ca="1">IF(ISNUMBER(AN71-'Choose Housekeeping Genes'!AP$15),AN71-'Choose Housekeeping Genes'!AP$15,"")</f>
        <v/>
      </c>
      <c r="CG71" s="74" t="str">
        <f ca="1">IF(ISNUMBER(AO71-'Choose Housekeeping Genes'!AQ$15),AO71-'Choose Housekeeping Genes'!AQ$15,"")</f>
        <v/>
      </c>
      <c r="CH71" s="74" t="str">
        <f ca="1">IF(ISNUMBER(AP71-'Choose Housekeeping Genes'!AR$15),AP71-'Choose Housekeeping Genes'!AR$15,"")</f>
        <v/>
      </c>
      <c r="CI71" s="74" t="str">
        <f ca="1">IF(ISNUMBER(AQ71-'Choose Housekeeping Genes'!AS$15),AQ71-'Choose Housekeeping Genes'!AS$15,"")</f>
        <v/>
      </c>
      <c r="CJ71" s="74" t="str">
        <f ca="1">IF(ISNUMBER(AR71-'Choose Housekeeping Genes'!AT$15),AR71-'Choose Housekeeping Genes'!AT$15,"")</f>
        <v/>
      </c>
      <c r="CK71" s="22" t="e">
        <f t="shared" ca="1" si="9"/>
        <v>#DIV/0!</v>
      </c>
      <c r="CL71" s="111" t="e">
        <f t="shared" ca="1" si="10"/>
        <v>#DIV/0!</v>
      </c>
    </row>
    <row r="72" spans="1:90" ht="12.75" customHeight="1" x14ac:dyDescent="0.2">
      <c r="A72" s="27" t="str">
        <f>'Test Sample Data'!A72</f>
        <v>NAF1</v>
      </c>
      <c r="B72" s="28" t="s">
        <v>71</v>
      </c>
      <c r="C72" s="74" t="str">
        <f>IF(SUM('Test Sample Data'!C$3:C$98)&gt;10,IF(AND(ISNUMBER('Test Sample Data'!C72),'Test Sample Data'!C72&lt;35,'Test Sample Data'!C72&gt;0),'Test Sample Data'!C72-'Choose Housekeeping Genes'!D$25,35-'Choose Housekeeping Genes'!D$25),"")</f>
        <v/>
      </c>
      <c r="D72" s="74" t="str">
        <f>IF(SUM('Test Sample Data'!D$3:D$98)&gt;10,IF(AND(ISNUMBER('Test Sample Data'!D72),'Test Sample Data'!D72&lt;35,'Test Sample Data'!D72&gt;0),'Test Sample Data'!D72-'Choose Housekeeping Genes'!E$25,35-'Choose Housekeeping Genes'!E$25),"")</f>
        <v/>
      </c>
      <c r="E72" s="74" t="str">
        <f>IF(SUM('Test Sample Data'!E$3:E$98)&gt;10,IF(AND(ISNUMBER('Test Sample Data'!E72),'Test Sample Data'!E72&lt;35,'Test Sample Data'!E72&gt;0),'Test Sample Data'!E72-'Choose Housekeeping Genes'!F$25,35-'Choose Housekeeping Genes'!F$25),"")</f>
        <v/>
      </c>
      <c r="F72" s="74" t="str">
        <f>IF(SUM('Test Sample Data'!F$3:F$98)&gt;10,IF(AND(ISNUMBER('Test Sample Data'!F72),'Test Sample Data'!F72&lt;35,'Test Sample Data'!F72&gt;0),'Test Sample Data'!F72-'Choose Housekeeping Genes'!G$25,35-'Choose Housekeeping Genes'!G$25),"")</f>
        <v/>
      </c>
      <c r="G72" s="74" t="str">
        <f>IF(SUM('Test Sample Data'!G$3:G$98)&gt;10,IF(AND(ISNUMBER('Test Sample Data'!G72),'Test Sample Data'!G72&lt;35,'Test Sample Data'!G72&gt;0),'Test Sample Data'!G72-'Choose Housekeeping Genes'!H$25,35-'Choose Housekeeping Genes'!H$25),"")</f>
        <v/>
      </c>
      <c r="H72" s="74" t="str">
        <f>IF(SUM('Test Sample Data'!H$3:H$98)&gt;10,IF(AND(ISNUMBER('Test Sample Data'!H72),'Test Sample Data'!H72&lt;35,'Test Sample Data'!H72&gt;0),'Test Sample Data'!H72-'Choose Housekeeping Genes'!I$25,35-'Choose Housekeeping Genes'!I$25),"")</f>
        <v/>
      </c>
      <c r="I72" s="74" t="str">
        <f>IF(SUM('Test Sample Data'!I$3:I$98)&gt;10,IF(AND(ISNUMBER('Test Sample Data'!I72),'Test Sample Data'!I72&lt;35,'Test Sample Data'!I72&gt;0),'Test Sample Data'!I72-'Choose Housekeeping Genes'!J$25,35-'Choose Housekeeping Genes'!J$25),"")</f>
        <v/>
      </c>
      <c r="J72" s="74" t="str">
        <f>IF(SUM('Test Sample Data'!J$3:J$98)&gt;10,IF(AND(ISNUMBER('Test Sample Data'!J72),'Test Sample Data'!J72&lt;35,'Test Sample Data'!J72&gt;0),'Test Sample Data'!J72-'Choose Housekeeping Genes'!K$25,35-'Choose Housekeeping Genes'!K$25),"")</f>
        <v/>
      </c>
      <c r="K72" s="74" t="str">
        <f>IF(SUM('Test Sample Data'!K$3:K$98)&gt;10,IF(AND(ISNUMBER('Test Sample Data'!K72),'Test Sample Data'!K72&lt;35,'Test Sample Data'!K72&gt;0),'Test Sample Data'!K72-'Choose Housekeeping Genes'!L$25,35-'Choose Housekeeping Genes'!L$25),"")</f>
        <v/>
      </c>
      <c r="L72" s="74" t="str">
        <f>IF(SUM('Test Sample Data'!L$3:L$98)&gt;10,IF(AND(ISNUMBER('Test Sample Data'!L72),'Test Sample Data'!L72&lt;35,'Test Sample Data'!L72&gt;0),'Test Sample Data'!L72-'Choose Housekeeping Genes'!M$25,35-'Choose Housekeeping Genes'!M$25),"")</f>
        <v/>
      </c>
      <c r="M72" s="74" t="str">
        <f>IF(SUM('Test Sample Data'!M$3:M$98)&gt;10,IF(AND(ISNUMBER('Test Sample Data'!M72),'Test Sample Data'!M72&lt;35,'Test Sample Data'!M72&gt;0),'Test Sample Data'!M72-'Choose Housekeeping Genes'!N$25,35-'Choose Housekeeping Genes'!N$25),"")</f>
        <v/>
      </c>
      <c r="N72" s="74" t="str">
        <f>IF(SUM('Test Sample Data'!N$3:N$98)&gt;10,IF(AND(ISNUMBER('Test Sample Data'!N72),'Test Sample Data'!N72&lt;35,'Test Sample Data'!N72&gt;0),'Test Sample Data'!N72-'Choose Housekeeping Genes'!O$25,35-'Choose Housekeeping Genes'!O$25),"")</f>
        <v/>
      </c>
      <c r="O72" s="74" t="str">
        <f>IF(SUM('Test Sample Data'!O$3:O$98)&gt;10,IF(AND(ISNUMBER('Test Sample Data'!O72),'Test Sample Data'!O72&lt;35,'Test Sample Data'!O72&gt;0),'Test Sample Data'!O72-'Choose Housekeeping Genes'!P$25,35-'Choose Housekeeping Genes'!P$25),"")</f>
        <v/>
      </c>
      <c r="P72" s="74" t="str">
        <f>IF(SUM('Test Sample Data'!P$3:P$98)&gt;10,IF(AND(ISNUMBER('Test Sample Data'!P72),'Test Sample Data'!P72&lt;35,'Test Sample Data'!P72&gt;0),'Test Sample Data'!P72-'Choose Housekeeping Genes'!Q$25,35-'Choose Housekeeping Genes'!Q$25),"")</f>
        <v/>
      </c>
      <c r="Q72" s="74" t="str">
        <f>IF(SUM('Test Sample Data'!Q$3:Q$98)&gt;10,IF(AND(ISNUMBER('Test Sample Data'!Q72),'Test Sample Data'!Q72&lt;35,'Test Sample Data'!Q72&gt;0),'Test Sample Data'!Q72-'Choose Housekeeping Genes'!R$25,35-'Choose Housekeeping Genes'!R$25),"")</f>
        <v/>
      </c>
      <c r="R72" s="74" t="str">
        <f>IF(SUM('Test Sample Data'!R$3:R$98)&gt;10,IF(AND(ISNUMBER('Test Sample Data'!R72),'Test Sample Data'!R72&lt;35,'Test Sample Data'!R72&gt;0),'Test Sample Data'!R72-'Choose Housekeeping Genes'!S$25,35-'Choose Housekeeping Genes'!S$25),"")</f>
        <v/>
      </c>
      <c r="S72" s="74" t="str">
        <f>IF(SUM('Test Sample Data'!S$3:S$98)&gt;10,IF(AND(ISNUMBER('Test Sample Data'!S72),'Test Sample Data'!S72&lt;35,'Test Sample Data'!S72&gt;0),'Test Sample Data'!S72-'Choose Housekeeping Genes'!T$25,35-'Choose Housekeeping Genes'!T$25),"")</f>
        <v/>
      </c>
      <c r="T72" s="74" t="str">
        <f>IF(SUM('Test Sample Data'!T$3:T$98)&gt;10,IF(AND(ISNUMBER('Test Sample Data'!T72),'Test Sample Data'!T72&lt;35,'Test Sample Data'!T72&gt;0),'Test Sample Data'!T72-'Choose Housekeeping Genes'!U$25,35-'Choose Housekeeping Genes'!U$25),"")</f>
        <v/>
      </c>
      <c r="U72" s="74" t="str">
        <f>IF(SUM('Test Sample Data'!U$3:U$98)&gt;10,IF(AND(ISNUMBER('Test Sample Data'!U72),'Test Sample Data'!U72&lt;35,'Test Sample Data'!U72&gt;0),'Test Sample Data'!U72-'Choose Housekeeping Genes'!V$25,35-'Choose Housekeeping Genes'!V$25),"")</f>
        <v/>
      </c>
      <c r="V72" s="74" t="str">
        <f>IF(SUM('Test Sample Data'!V$3:V$98)&gt;10,IF(AND(ISNUMBER('Test Sample Data'!V72),'Test Sample Data'!V72&lt;35,'Test Sample Data'!V72&gt;0),'Test Sample Data'!V72-'Choose Housekeeping Genes'!W$25,35-'Choose Housekeeping Genes'!W$25),"")</f>
        <v/>
      </c>
      <c r="W72" s="138" t="str">
        <f>'Control Sample Data'!A72</f>
        <v>NAF1</v>
      </c>
      <c r="X72" s="139" t="s">
        <v>71</v>
      </c>
      <c r="Y72" s="74" t="str">
        <f>IF(SUM('Control Sample Data'!C$3:C$98)&gt;10,IF(AND(ISNUMBER('Control Sample Data'!C72),'Control Sample Data'!C72&lt;35,'Control Sample Data'!C72&gt;0),'Control Sample Data'!C72-'Choose Housekeeping Genes'!AA$25,35-'Choose Housekeeping Genes'!AA$25),"")</f>
        <v/>
      </c>
      <c r="Z72" s="74" t="str">
        <f>IF(SUM('Control Sample Data'!D$3:D$98)&gt;10,IF(AND(ISNUMBER('Control Sample Data'!D72),'Control Sample Data'!D72&lt;35,'Control Sample Data'!D72&gt;0),'Control Sample Data'!D72-'Choose Housekeeping Genes'!AB$25,35-'Choose Housekeeping Genes'!AB$25),"")</f>
        <v/>
      </c>
      <c r="AA72" s="74" t="str">
        <f>IF(SUM('Control Sample Data'!E$3:E$98)&gt;10,IF(AND(ISNUMBER('Control Sample Data'!E72),'Control Sample Data'!E72&lt;35,'Control Sample Data'!E72&gt;0),'Control Sample Data'!E72-'Choose Housekeeping Genes'!AC$25,35-'Choose Housekeeping Genes'!AC$25),"")</f>
        <v/>
      </c>
      <c r="AB72" s="74" t="str">
        <f>IF(SUM('Control Sample Data'!F$3:F$98)&gt;10,IF(AND(ISNUMBER('Control Sample Data'!F72),'Control Sample Data'!F72&lt;35,'Control Sample Data'!F72&gt;0),'Control Sample Data'!F72-'Choose Housekeeping Genes'!AD$25,35-'Choose Housekeeping Genes'!AD$25),"")</f>
        <v/>
      </c>
      <c r="AC72" s="74" t="str">
        <f>IF(SUM('Control Sample Data'!G$3:G$98)&gt;10,IF(AND(ISNUMBER('Control Sample Data'!G72),'Control Sample Data'!G72&lt;35,'Control Sample Data'!G72&gt;0),'Control Sample Data'!G72-'Choose Housekeeping Genes'!AE$25,35-'Choose Housekeeping Genes'!AE$25),"")</f>
        <v/>
      </c>
      <c r="AD72" s="74" t="str">
        <f>IF(SUM('Control Sample Data'!H$3:H$98)&gt;10,IF(AND(ISNUMBER('Control Sample Data'!H72),'Control Sample Data'!H72&lt;35,'Control Sample Data'!H72&gt;0),'Control Sample Data'!H72-'Choose Housekeeping Genes'!AF$25,35-'Choose Housekeeping Genes'!AF$25),"")</f>
        <v/>
      </c>
      <c r="AE72" s="74" t="str">
        <f>IF(SUM('Control Sample Data'!I$3:I$98)&gt;10,IF(AND(ISNUMBER('Control Sample Data'!I72),'Control Sample Data'!I72&lt;35,'Control Sample Data'!I72&gt;0),'Control Sample Data'!I72-'Choose Housekeeping Genes'!AG$25,35-'Choose Housekeeping Genes'!AG$25),"")</f>
        <v/>
      </c>
      <c r="AF72" s="74" t="str">
        <f>IF(SUM('Control Sample Data'!J$3:J$98)&gt;10,IF(AND(ISNUMBER('Control Sample Data'!J72),'Control Sample Data'!J72&lt;35,'Control Sample Data'!J72&gt;0),'Control Sample Data'!J72-'Choose Housekeeping Genes'!AH$25,35-'Choose Housekeeping Genes'!AH$25),"")</f>
        <v/>
      </c>
      <c r="AG72" s="74" t="str">
        <f>IF(SUM('Control Sample Data'!K$3:K$98)&gt;10,IF(AND(ISNUMBER('Control Sample Data'!K72),'Control Sample Data'!K72&lt;35,'Control Sample Data'!K72&gt;0),'Control Sample Data'!K72-'Choose Housekeeping Genes'!AI$25,35-'Choose Housekeeping Genes'!AI$25),"")</f>
        <v/>
      </c>
      <c r="AH72" s="74" t="str">
        <f>IF(SUM('Control Sample Data'!L$3:L$98)&gt;10,IF(AND(ISNUMBER('Control Sample Data'!L72),'Control Sample Data'!L72&lt;35,'Control Sample Data'!L72&gt;0),'Control Sample Data'!L72-'Choose Housekeeping Genes'!AJ$25,35-'Choose Housekeeping Genes'!AJ$25),"")</f>
        <v/>
      </c>
      <c r="AI72" s="74" t="str">
        <f>IF(SUM('Control Sample Data'!M$3:M$98)&gt;10,IF(AND(ISNUMBER('Control Sample Data'!M72),'Control Sample Data'!M72&lt;35,'Control Sample Data'!M72&gt;0),'Control Sample Data'!M72-'Choose Housekeeping Genes'!AK$25,35-'Choose Housekeeping Genes'!AK$25),"")</f>
        <v/>
      </c>
      <c r="AJ72" s="74" t="str">
        <f>IF(SUM('Control Sample Data'!N$3:N$98)&gt;10,IF(AND(ISNUMBER('Control Sample Data'!N72),'Control Sample Data'!N72&lt;35,'Control Sample Data'!N72&gt;0),'Control Sample Data'!N72-'Choose Housekeeping Genes'!AL$25,35-'Choose Housekeeping Genes'!AL$25),"")</f>
        <v/>
      </c>
      <c r="AK72" s="74" t="str">
        <f>IF(SUM('Control Sample Data'!O$3:O$98)&gt;10,IF(AND(ISNUMBER('Control Sample Data'!O72),'Control Sample Data'!O72&lt;35,'Control Sample Data'!O72&gt;0),'Control Sample Data'!O72-'Choose Housekeeping Genes'!AM$25,35-'Choose Housekeeping Genes'!AM$25),"")</f>
        <v/>
      </c>
      <c r="AL72" s="74" t="str">
        <f>IF(SUM('Control Sample Data'!P$3:P$98)&gt;10,IF(AND(ISNUMBER('Control Sample Data'!P72),'Control Sample Data'!P72&lt;35,'Control Sample Data'!P72&gt;0),'Control Sample Data'!P72-'Choose Housekeeping Genes'!AN$25,35-'Choose Housekeeping Genes'!AN$25),"")</f>
        <v/>
      </c>
      <c r="AM72" s="74" t="str">
        <f>IF(SUM('Control Sample Data'!Q$3:Q$98)&gt;10,IF(AND(ISNUMBER('Control Sample Data'!Q72),'Control Sample Data'!Q72&lt;35,'Control Sample Data'!Q72&gt;0),'Control Sample Data'!Q72-'Choose Housekeeping Genes'!AO$25,35-'Choose Housekeeping Genes'!AO$25),"")</f>
        <v/>
      </c>
      <c r="AN72" s="74" t="str">
        <f>IF(SUM('Control Sample Data'!R$3:R$98)&gt;10,IF(AND(ISNUMBER('Control Sample Data'!R72),'Control Sample Data'!R72&lt;35,'Control Sample Data'!R72&gt;0),'Control Sample Data'!R72-'Choose Housekeeping Genes'!AP$25,35-'Choose Housekeeping Genes'!AP$25),"")</f>
        <v/>
      </c>
      <c r="AO72" s="74" t="str">
        <f>IF(SUM('Control Sample Data'!S$3:S$98)&gt;10,IF(AND(ISNUMBER('Control Sample Data'!S72),'Control Sample Data'!S72&lt;35,'Control Sample Data'!S72&gt;0),'Control Sample Data'!S72-'Choose Housekeeping Genes'!AQ$25,35-'Choose Housekeeping Genes'!AQ$25),"")</f>
        <v/>
      </c>
      <c r="AP72" s="74" t="str">
        <f>IF(SUM('Control Sample Data'!T$3:T$98)&gt;10,IF(AND(ISNUMBER('Control Sample Data'!T72),'Control Sample Data'!T72&lt;35,'Control Sample Data'!T72&gt;0),'Control Sample Data'!T72-'Choose Housekeeping Genes'!AR$25,35-'Choose Housekeeping Genes'!AR$25),"")</f>
        <v/>
      </c>
      <c r="AQ72" s="74" t="str">
        <f>IF(SUM('Control Sample Data'!U$3:U$98)&gt;10,IF(AND(ISNUMBER('Control Sample Data'!U72),'Control Sample Data'!U72&lt;35,'Control Sample Data'!U72&gt;0),'Control Sample Data'!U72-'Choose Housekeeping Genes'!AS$25,35-'Choose Housekeeping Genes'!AS$25),"")</f>
        <v/>
      </c>
      <c r="AR72" s="74" t="str">
        <f>IF(SUM('Control Sample Data'!V$3:V$98)&gt;10,IF(AND(ISNUMBER('Control Sample Data'!V72),'Control Sample Data'!V72&lt;35,'Control Sample Data'!V72&gt;0),'Control Sample Data'!V72-'Choose Housekeeping Genes'!AT$25,35-'Choose Housekeeping Genes'!AT$25),"")</f>
        <v/>
      </c>
      <c r="AS72" s="29" t="str">
        <f>'Control Sample Data'!A72</f>
        <v>NAF1</v>
      </c>
      <c r="AT72" s="28" t="s">
        <v>71</v>
      </c>
      <c r="AU72" s="74" t="str">
        <f ca="1">IF(ISNUMBER(C72-'Choose Housekeeping Genes'!D$15),C72-'Choose Housekeeping Genes'!D$15,"")</f>
        <v/>
      </c>
      <c r="AV72" s="74" t="str">
        <f ca="1">IF(ISNUMBER(D72-'Choose Housekeeping Genes'!E$15),D72-'Choose Housekeeping Genes'!E$15,"")</f>
        <v/>
      </c>
      <c r="AW72" s="74" t="str">
        <f ca="1">IF(ISNUMBER(E72-'Choose Housekeeping Genes'!F$15),E72-'Choose Housekeeping Genes'!F$15,"")</f>
        <v/>
      </c>
      <c r="AX72" s="74" t="str">
        <f ca="1">IF(ISNUMBER(F72-'Choose Housekeeping Genes'!G$15),F72-'Choose Housekeeping Genes'!G$15,"")</f>
        <v/>
      </c>
      <c r="AY72" s="74" t="str">
        <f ca="1">IF(ISNUMBER(G72-'Choose Housekeeping Genes'!H$15),G72-'Choose Housekeeping Genes'!H$15,"")</f>
        <v/>
      </c>
      <c r="AZ72" s="74" t="str">
        <f ca="1">IF(ISNUMBER(H72-'Choose Housekeeping Genes'!I$15),H72-'Choose Housekeeping Genes'!I$15,"")</f>
        <v/>
      </c>
      <c r="BA72" s="74" t="str">
        <f ca="1">IF(ISNUMBER(I72-'Choose Housekeeping Genes'!J$15),I72-'Choose Housekeeping Genes'!J$15,"")</f>
        <v/>
      </c>
      <c r="BB72" s="74" t="str">
        <f ca="1">IF(ISNUMBER(J72-'Choose Housekeeping Genes'!K$15),J72-'Choose Housekeeping Genes'!K$15,"")</f>
        <v/>
      </c>
      <c r="BC72" s="74" t="str">
        <f ca="1">IF(ISNUMBER(K72-'Choose Housekeeping Genes'!L$15),K72-'Choose Housekeeping Genes'!L$15,"")</f>
        <v/>
      </c>
      <c r="BD72" s="74" t="str">
        <f ca="1">IF(ISNUMBER(L72-'Choose Housekeeping Genes'!M$15),L72-'Choose Housekeeping Genes'!M$15,"")</f>
        <v/>
      </c>
      <c r="BE72" s="74" t="str">
        <f ca="1">IF(ISNUMBER(M72-'Choose Housekeeping Genes'!N$15),M72-'Choose Housekeeping Genes'!N$15,"")</f>
        <v/>
      </c>
      <c r="BF72" s="74" t="str">
        <f ca="1">IF(ISNUMBER(N72-'Choose Housekeeping Genes'!O$15),N72-'Choose Housekeeping Genes'!O$15,"")</f>
        <v/>
      </c>
      <c r="BG72" s="74" t="str">
        <f ca="1">IF(ISNUMBER(O72-'Choose Housekeeping Genes'!P$15),O72-'Choose Housekeeping Genes'!P$15,"")</f>
        <v/>
      </c>
      <c r="BH72" s="74" t="str">
        <f ca="1">IF(ISNUMBER(P72-'Choose Housekeeping Genes'!Q$15),P72-'Choose Housekeeping Genes'!Q$15,"")</f>
        <v/>
      </c>
      <c r="BI72" s="74" t="str">
        <f ca="1">IF(ISNUMBER(Q72-'Choose Housekeeping Genes'!R$15),Q72-'Choose Housekeeping Genes'!R$15,"")</f>
        <v/>
      </c>
      <c r="BJ72" s="74" t="str">
        <f ca="1">IF(ISNUMBER(R72-'Choose Housekeeping Genes'!S$15),R72-'Choose Housekeeping Genes'!S$15,"")</f>
        <v/>
      </c>
      <c r="BK72" s="74" t="str">
        <f ca="1">IF(ISNUMBER(S72-'Choose Housekeeping Genes'!T$15),S72-'Choose Housekeeping Genes'!T$15,"")</f>
        <v/>
      </c>
      <c r="BL72" s="74" t="str">
        <f ca="1">IF(ISNUMBER(T72-'Choose Housekeeping Genes'!U$15),T72-'Choose Housekeeping Genes'!U$15,"")</f>
        <v/>
      </c>
      <c r="BM72" s="74" t="str">
        <f ca="1">IF(ISNUMBER(U72-'Choose Housekeeping Genes'!V$15),U72-'Choose Housekeeping Genes'!V$15,"")</f>
        <v/>
      </c>
      <c r="BN72" s="74" t="str">
        <f ca="1">IF(ISNUMBER(V72-'Choose Housekeeping Genes'!W$15),V72-'Choose Housekeeping Genes'!W$15,"")</f>
        <v/>
      </c>
      <c r="BO72" s="141" t="str">
        <f t="shared" si="8"/>
        <v>NAF1</v>
      </c>
      <c r="BP72" s="139" t="s">
        <v>71</v>
      </c>
      <c r="BQ72" s="74" t="str">
        <f ca="1">IF(ISNUMBER(Y72-'Choose Housekeeping Genes'!AA$15),Y72-'Choose Housekeeping Genes'!AA$15,"")</f>
        <v/>
      </c>
      <c r="BR72" s="74" t="str">
        <f ca="1">IF(ISNUMBER(Z72-'Choose Housekeeping Genes'!AB$15),Z72-'Choose Housekeeping Genes'!AB$15,"")</f>
        <v/>
      </c>
      <c r="BS72" s="74" t="str">
        <f ca="1">IF(ISNUMBER(AA72-'Choose Housekeeping Genes'!AC$15),AA72-'Choose Housekeeping Genes'!AC$15,"")</f>
        <v/>
      </c>
      <c r="BT72" s="74" t="str">
        <f ca="1">IF(ISNUMBER(AB72-'Choose Housekeeping Genes'!AD$15),AB72-'Choose Housekeeping Genes'!AD$15,"")</f>
        <v/>
      </c>
      <c r="BU72" s="74" t="str">
        <f ca="1">IF(ISNUMBER(AC72-'Choose Housekeeping Genes'!AE$15),AC72-'Choose Housekeeping Genes'!AE$15,"")</f>
        <v/>
      </c>
      <c r="BV72" s="74" t="str">
        <f ca="1">IF(ISNUMBER(AD72-'Choose Housekeeping Genes'!AF$15),AD72-'Choose Housekeeping Genes'!AF$15,"")</f>
        <v/>
      </c>
      <c r="BW72" s="74" t="str">
        <f ca="1">IF(ISNUMBER(AE72-'Choose Housekeeping Genes'!AG$15),AE72-'Choose Housekeeping Genes'!AG$15,"")</f>
        <v/>
      </c>
      <c r="BX72" s="74" t="str">
        <f ca="1">IF(ISNUMBER(AF72-'Choose Housekeeping Genes'!AH$15),AF72-'Choose Housekeeping Genes'!AH$15,"")</f>
        <v/>
      </c>
      <c r="BY72" s="74" t="str">
        <f ca="1">IF(ISNUMBER(AG72-'Choose Housekeeping Genes'!AI$15),AG72-'Choose Housekeeping Genes'!AI$15,"")</f>
        <v/>
      </c>
      <c r="BZ72" s="74" t="str">
        <f ca="1">IF(ISNUMBER(AH72-'Choose Housekeeping Genes'!AJ$15),AH72-'Choose Housekeeping Genes'!AJ$15,"")</f>
        <v/>
      </c>
      <c r="CA72" s="74" t="str">
        <f ca="1">IF(ISNUMBER(AI72-'Choose Housekeeping Genes'!AK$15),AI72-'Choose Housekeeping Genes'!AK$15,"")</f>
        <v/>
      </c>
      <c r="CB72" s="74" t="str">
        <f ca="1">IF(ISNUMBER(AJ72-'Choose Housekeeping Genes'!AL$15),AJ72-'Choose Housekeeping Genes'!AL$15,"")</f>
        <v/>
      </c>
      <c r="CC72" s="74" t="str">
        <f ca="1">IF(ISNUMBER(AK72-'Choose Housekeeping Genes'!AM$15),AK72-'Choose Housekeeping Genes'!AM$15,"")</f>
        <v/>
      </c>
      <c r="CD72" s="74" t="str">
        <f ca="1">IF(ISNUMBER(AL72-'Choose Housekeeping Genes'!AN$15),AL72-'Choose Housekeeping Genes'!AN$15,"")</f>
        <v/>
      </c>
      <c r="CE72" s="74" t="str">
        <f ca="1">IF(ISNUMBER(AM72-'Choose Housekeeping Genes'!AO$15),AM72-'Choose Housekeeping Genes'!AO$15,"")</f>
        <v/>
      </c>
      <c r="CF72" s="74" t="str">
        <f ca="1">IF(ISNUMBER(AN72-'Choose Housekeeping Genes'!AP$15),AN72-'Choose Housekeeping Genes'!AP$15,"")</f>
        <v/>
      </c>
      <c r="CG72" s="74" t="str">
        <f ca="1">IF(ISNUMBER(AO72-'Choose Housekeeping Genes'!AQ$15),AO72-'Choose Housekeeping Genes'!AQ$15,"")</f>
        <v/>
      </c>
      <c r="CH72" s="74" t="str">
        <f ca="1">IF(ISNUMBER(AP72-'Choose Housekeeping Genes'!AR$15),AP72-'Choose Housekeeping Genes'!AR$15,"")</f>
        <v/>
      </c>
      <c r="CI72" s="74" t="str">
        <f ca="1">IF(ISNUMBER(AQ72-'Choose Housekeeping Genes'!AS$15),AQ72-'Choose Housekeeping Genes'!AS$15,"")</f>
        <v/>
      </c>
      <c r="CJ72" s="74" t="str">
        <f ca="1">IF(ISNUMBER(AR72-'Choose Housekeeping Genes'!AT$15),AR72-'Choose Housekeeping Genes'!AT$15,"")</f>
        <v/>
      </c>
      <c r="CK72" s="22" t="e">
        <f t="shared" ca="1" si="9"/>
        <v>#DIV/0!</v>
      </c>
      <c r="CL72" s="111" t="e">
        <f t="shared" ca="1" si="10"/>
        <v>#DIV/0!</v>
      </c>
    </row>
    <row r="73" spans="1:90" ht="12.75" customHeight="1" x14ac:dyDescent="0.2">
      <c r="A73" s="27" t="str">
        <f>'Test Sample Data'!A73</f>
        <v>NHP2</v>
      </c>
      <c r="B73" s="28" t="s">
        <v>72</v>
      </c>
      <c r="C73" s="74" t="str">
        <f>IF(SUM('Test Sample Data'!C$3:C$98)&gt;10,IF(AND(ISNUMBER('Test Sample Data'!C73),'Test Sample Data'!C73&lt;35,'Test Sample Data'!C73&gt;0),'Test Sample Data'!C73-'Choose Housekeeping Genes'!D$25,35-'Choose Housekeeping Genes'!D$25),"")</f>
        <v/>
      </c>
      <c r="D73" s="74" t="str">
        <f>IF(SUM('Test Sample Data'!D$3:D$98)&gt;10,IF(AND(ISNUMBER('Test Sample Data'!D73),'Test Sample Data'!D73&lt;35,'Test Sample Data'!D73&gt;0),'Test Sample Data'!D73-'Choose Housekeeping Genes'!E$25,35-'Choose Housekeeping Genes'!E$25),"")</f>
        <v/>
      </c>
      <c r="E73" s="74" t="str">
        <f>IF(SUM('Test Sample Data'!E$3:E$98)&gt;10,IF(AND(ISNUMBER('Test Sample Data'!E73),'Test Sample Data'!E73&lt;35,'Test Sample Data'!E73&gt;0),'Test Sample Data'!E73-'Choose Housekeeping Genes'!F$25,35-'Choose Housekeeping Genes'!F$25),"")</f>
        <v/>
      </c>
      <c r="F73" s="74" t="str">
        <f>IF(SUM('Test Sample Data'!F$3:F$98)&gt;10,IF(AND(ISNUMBER('Test Sample Data'!F73),'Test Sample Data'!F73&lt;35,'Test Sample Data'!F73&gt;0),'Test Sample Data'!F73-'Choose Housekeeping Genes'!G$25,35-'Choose Housekeeping Genes'!G$25),"")</f>
        <v/>
      </c>
      <c r="G73" s="74" t="str">
        <f>IF(SUM('Test Sample Data'!G$3:G$98)&gt;10,IF(AND(ISNUMBER('Test Sample Data'!G73),'Test Sample Data'!G73&lt;35,'Test Sample Data'!G73&gt;0),'Test Sample Data'!G73-'Choose Housekeeping Genes'!H$25,35-'Choose Housekeeping Genes'!H$25),"")</f>
        <v/>
      </c>
      <c r="H73" s="74" t="str">
        <f>IF(SUM('Test Sample Data'!H$3:H$98)&gt;10,IF(AND(ISNUMBER('Test Sample Data'!H73),'Test Sample Data'!H73&lt;35,'Test Sample Data'!H73&gt;0),'Test Sample Data'!H73-'Choose Housekeeping Genes'!I$25,35-'Choose Housekeeping Genes'!I$25),"")</f>
        <v/>
      </c>
      <c r="I73" s="74" t="str">
        <f>IF(SUM('Test Sample Data'!I$3:I$98)&gt;10,IF(AND(ISNUMBER('Test Sample Data'!I73),'Test Sample Data'!I73&lt;35,'Test Sample Data'!I73&gt;0),'Test Sample Data'!I73-'Choose Housekeeping Genes'!J$25,35-'Choose Housekeeping Genes'!J$25),"")</f>
        <v/>
      </c>
      <c r="J73" s="74" t="str">
        <f>IF(SUM('Test Sample Data'!J$3:J$98)&gt;10,IF(AND(ISNUMBER('Test Sample Data'!J73),'Test Sample Data'!J73&lt;35,'Test Sample Data'!J73&gt;0),'Test Sample Data'!J73-'Choose Housekeeping Genes'!K$25,35-'Choose Housekeeping Genes'!K$25),"")</f>
        <v/>
      </c>
      <c r="K73" s="74" t="str">
        <f>IF(SUM('Test Sample Data'!K$3:K$98)&gt;10,IF(AND(ISNUMBER('Test Sample Data'!K73),'Test Sample Data'!K73&lt;35,'Test Sample Data'!K73&gt;0),'Test Sample Data'!K73-'Choose Housekeeping Genes'!L$25,35-'Choose Housekeeping Genes'!L$25),"")</f>
        <v/>
      </c>
      <c r="L73" s="74" t="str">
        <f>IF(SUM('Test Sample Data'!L$3:L$98)&gt;10,IF(AND(ISNUMBER('Test Sample Data'!L73),'Test Sample Data'!L73&lt;35,'Test Sample Data'!L73&gt;0),'Test Sample Data'!L73-'Choose Housekeeping Genes'!M$25,35-'Choose Housekeeping Genes'!M$25),"")</f>
        <v/>
      </c>
      <c r="M73" s="74" t="str">
        <f>IF(SUM('Test Sample Data'!M$3:M$98)&gt;10,IF(AND(ISNUMBER('Test Sample Data'!M73),'Test Sample Data'!M73&lt;35,'Test Sample Data'!M73&gt;0),'Test Sample Data'!M73-'Choose Housekeeping Genes'!N$25,35-'Choose Housekeeping Genes'!N$25),"")</f>
        <v/>
      </c>
      <c r="N73" s="74" t="str">
        <f>IF(SUM('Test Sample Data'!N$3:N$98)&gt;10,IF(AND(ISNUMBER('Test Sample Data'!N73),'Test Sample Data'!N73&lt;35,'Test Sample Data'!N73&gt;0),'Test Sample Data'!N73-'Choose Housekeeping Genes'!O$25,35-'Choose Housekeeping Genes'!O$25),"")</f>
        <v/>
      </c>
      <c r="O73" s="74" t="str">
        <f>IF(SUM('Test Sample Data'!O$3:O$98)&gt;10,IF(AND(ISNUMBER('Test Sample Data'!O73),'Test Sample Data'!O73&lt;35,'Test Sample Data'!O73&gt;0),'Test Sample Data'!O73-'Choose Housekeeping Genes'!P$25,35-'Choose Housekeeping Genes'!P$25),"")</f>
        <v/>
      </c>
      <c r="P73" s="74" t="str">
        <f>IF(SUM('Test Sample Data'!P$3:P$98)&gt;10,IF(AND(ISNUMBER('Test Sample Data'!P73),'Test Sample Data'!P73&lt;35,'Test Sample Data'!P73&gt;0),'Test Sample Data'!P73-'Choose Housekeeping Genes'!Q$25,35-'Choose Housekeeping Genes'!Q$25),"")</f>
        <v/>
      </c>
      <c r="Q73" s="74" t="str">
        <f>IF(SUM('Test Sample Data'!Q$3:Q$98)&gt;10,IF(AND(ISNUMBER('Test Sample Data'!Q73),'Test Sample Data'!Q73&lt;35,'Test Sample Data'!Q73&gt;0),'Test Sample Data'!Q73-'Choose Housekeeping Genes'!R$25,35-'Choose Housekeeping Genes'!R$25),"")</f>
        <v/>
      </c>
      <c r="R73" s="74" t="str">
        <f>IF(SUM('Test Sample Data'!R$3:R$98)&gt;10,IF(AND(ISNUMBER('Test Sample Data'!R73),'Test Sample Data'!R73&lt;35,'Test Sample Data'!R73&gt;0),'Test Sample Data'!R73-'Choose Housekeeping Genes'!S$25,35-'Choose Housekeeping Genes'!S$25),"")</f>
        <v/>
      </c>
      <c r="S73" s="74" t="str">
        <f>IF(SUM('Test Sample Data'!S$3:S$98)&gt;10,IF(AND(ISNUMBER('Test Sample Data'!S73),'Test Sample Data'!S73&lt;35,'Test Sample Data'!S73&gt;0),'Test Sample Data'!S73-'Choose Housekeeping Genes'!T$25,35-'Choose Housekeeping Genes'!T$25),"")</f>
        <v/>
      </c>
      <c r="T73" s="74" t="str">
        <f>IF(SUM('Test Sample Data'!T$3:T$98)&gt;10,IF(AND(ISNUMBER('Test Sample Data'!T73),'Test Sample Data'!T73&lt;35,'Test Sample Data'!T73&gt;0),'Test Sample Data'!T73-'Choose Housekeeping Genes'!U$25,35-'Choose Housekeeping Genes'!U$25),"")</f>
        <v/>
      </c>
      <c r="U73" s="74" t="str">
        <f>IF(SUM('Test Sample Data'!U$3:U$98)&gt;10,IF(AND(ISNUMBER('Test Sample Data'!U73),'Test Sample Data'!U73&lt;35,'Test Sample Data'!U73&gt;0),'Test Sample Data'!U73-'Choose Housekeeping Genes'!V$25,35-'Choose Housekeeping Genes'!V$25),"")</f>
        <v/>
      </c>
      <c r="V73" s="74" t="str">
        <f>IF(SUM('Test Sample Data'!V$3:V$98)&gt;10,IF(AND(ISNUMBER('Test Sample Data'!V73),'Test Sample Data'!V73&lt;35,'Test Sample Data'!V73&gt;0),'Test Sample Data'!V73-'Choose Housekeeping Genes'!W$25,35-'Choose Housekeeping Genes'!W$25),"")</f>
        <v/>
      </c>
      <c r="W73" s="138" t="str">
        <f>'Control Sample Data'!A73</f>
        <v>NHP2</v>
      </c>
      <c r="X73" s="139" t="s">
        <v>72</v>
      </c>
      <c r="Y73" s="74" t="str">
        <f>IF(SUM('Control Sample Data'!C$3:C$98)&gt;10,IF(AND(ISNUMBER('Control Sample Data'!C73),'Control Sample Data'!C73&lt;35,'Control Sample Data'!C73&gt;0),'Control Sample Data'!C73-'Choose Housekeeping Genes'!AA$25,35-'Choose Housekeeping Genes'!AA$25),"")</f>
        <v/>
      </c>
      <c r="Z73" s="74" t="str">
        <f>IF(SUM('Control Sample Data'!D$3:D$98)&gt;10,IF(AND(ISNUMBER('Control Sample Data'!D73),'Control Sample Data'!D73&lt;35,'Control Sample Data'!D73&gt;0),'Control Sample Data'!D73-'Choose Housekeeping Genes'!AB$25,35-'Choose Housekeeping Genes'!AB$25),"")</f>
        <v/>
      </c>
      <c r="AA73" s="74" t="str">
        <f>IF(SUM('Control Sample Data'!E$3:E$98)&gt;10,IF(AND(ISNUMBER('Control Sample Data'!E73),'Control Sample Data'!E73&lt;35,'Control Sample Data'!E73&gt;0),'Control Sample Data'!E73-'Choose Housekeeping Genes'!AC$25,35-'Choose Housekeeping Genes'!AC$25),"")</f>
        <v/>
      </c>
      <c r="AB73" s="74" t="str">
        <f>IF(SUM('Control Sample Data'!F$3:F$98)&gt;10,IF(AND(ISNUMBER('Control Sample Data'!F73),'Control Sample Data'!F73&lt;35,'Control Sample Data'!F73&gt;0),'Control Sample Data'!F73-'Choose Housekeeping Genes'!AD$25,35-'Choose Housekeeping Genes'!AD$25),"")</f>
        <v/>
      </c>
      <c r="AC73" s="74" t="str">
        <f>IF(SUM('Control Sample Data'!G$3:G$98)&gt;10,IF(AND(ISNUMBER('Control Sample Data'!G73),'Control Sample Data'!G73&lt;35,'Control Sample Data'!G73&gt;0),'Control Sample Data'!G73-'Choose Housekeeping Genes'!AE$25,35-'Choose Housekeeping Genes'!AE$25),"")</f>
        <v/>
      </c>
      <c r="AD73" s="74" t="str">
        <f>IF(SUM('Control Sample Data'!H$3:H$98)&gt;10,IF(AND(ISNUMBER('Control Sample Data'!H73),'Control Sample Data'!H73&lt;35,'Control Sample Data'!H73&gt;0),'Control Sample Data'!H73-'Choose Housekeeping Genes'!AF$25,35-'Choose Housekeeping Genes'!AF$25),"")</f>
        <v/>
      </c>
      <c r="AE73" s="74" t="str">
        <f>IF(SUM('Control Sample Data'!I$3:I$98)&gt;10,IF(AND(ISNUMBER('Control Sample Data'!I73),'Control Sample Data'!I73&lt;35,'Control Sample Data'!I73&gt;0),'Control Sample Data'!I73-'Choose Housekeeping Genes'!AG$25,35-'Choose Housekeeping Genes'!AG$25),"")</f>
        <v/>
      </c>
      <c r="AF73" s="74" t="str">
        <f>IF(SUM('Control Sample Data'!J$3:J$98)&gt;10,IF(AND(ISNUMBER('Control Sample Data'!J73),'Control Sample Data'!J73&lt;35,'Control Sample Data'!J73&gt;0),'Control Sample Data'!J73-'Choose Housekeeping Genes'!AH$25,35-'Choose Housekeeping Genes'!AH$25),"")</f>
        <v/>
      </c>
      <c r="AG73" s="74" t="str">
        <f>IF(SUM('Control Sample Data'!K$3:K$98)&gt;10,IF(AND(ISNUMBER('Control Sample Data'!K73),'Control Sample Data'!K73&lt;35,'Control Sample Data'!K73&gt;0),'Control Sample Data'!K73-'Choose Housekeeping Genes'!AI$25,35-'Choose Housekeeping Genes'!AI$25),"")</f>
        <v/>
      </c>
      <c r="AH73" s="74" t="str">
        <f>IF(SUM('Control Sample Data'!L$3:L$98)&gt;10,IF(AND(ISNUMBER('Control Sample Data'!L73),'Control Sample Data'!L73&lt;35,'Control Sample Data'!L73&gt;0),'Control Sample Data'!L73-'Choose Housekeeping Genes'!AJ$25,35-'Choose Housekeeping Genes'!AJ$25),"")</f>
        <v/>
      </c>
      <c r="AI73" s="74" t="str">
        <f>IF(SUM('Control Sample Data'!M$3:M$98)&gt;10,IF(AND(ISNUMBER('Control Sample Data'!M73),'Control Sample Data'!M73&lt;35,'Control Sample Data'!M73&gt;0),'Control Sample Data'!M73-'Choose Housekeeping Genes'!AK$25,35-'Choose Housekeeping Genes'!AK$25),"")</f>
        <v/>
      </c>
      <c r="AJ73" s="74" t="str">
        <f>IF(SUM('Control Sample Data'!N$3:N$98)&gt;10,IF(AND(ISNUMBER('Control Sample Data'!N73),'Control Sample Data'!N73&lt;35,'Control Sample Data'!N73&gt;0),'Control Sample Data'!N73-'Choose Housekeeping Genes'!AL$25,35-'Choose Housekeeping Genes'!AL$25),"")</f>
        <v/>
      </c>
      <c r="AK73" s="74" t="str">
        <f>IF(SUM('Control Sample Data'!O$3:O$98)&gt;10,IF(AND(ISNUMBER('Control Sample Data'!O73),'Control Sample Data'!O73&lt;35,'Control Sample Data'!O73&gt;0),'Control Sample Data'!O73-'Choose Housekeeping Genes'!AM$25,35-'Choose Housekeeping Genes'!AM$25),"")</f>
        <v/>
      </c>
      <c r="AL73" s="74" t="str">
        <f>IF(SUM('Control Sample Data'!P$3:P$98)&gt;10,IF(AND(ISNUMBER('Control Sample Data'!P73),'Control Sample Data'!P73&lt;35,'Control Sample Data'!P73&gt;0),'Control Sample Data'!P73-'Choose Housekeeping Genes'!AN$25,35-'Choose Housekeeping Genes'!AN$25),"")</f>
        <v/>
      </c>
      <c r="AM73" s="74" t="str">
        <f>IF(SUM('Control Sample Data'!Q$3:Q$98)&gt;10,IF(AND(ISNUMBER('Control Sample Data'!Q73),'Control Sample Data'!Q73&lt;35,'Control Sample Data'!Q73&gt;0),'Control Sample Data'!Q73-'Choose Housekeeping Genes'!AO$25,35-'Choose Housekeeping Genes'!AO$25),"")</f>
        <v/>
      </c>
      <c r="AN73" s="74" t="str">
        <f>IF(SUM('Control Sample Data'!R$3:R$98)&gt;10,IF(AND(ISNUMBER('Control Sample Data'!R73),'Control Sample Data'!R73&lt;35,'Control Sample Data'!R73&gt;0),'Control Sample Data'!R73-'Choose Housekeeping Genes'!AP$25,35-'Choose Housekeeping Genes'!AP$25),"")</f>
        <v/>
      </c>
      <c r="AO73" s="74" t="str">
        <f>IF(SUM('Control Sample Data'!S$3:S$98)&gt;10,IF(AND(ISNUMBER('Control Sample Data'!S73),'Control Sample Data'!S73&lt;35,'Control Sample Data'!S73&gt;0),'Control Sample Data'!S73-'Choose Housekeeping Genes'!AQ$25,35-'Choose Housekeeping Genes'!AQ$25),"")</f>
        <v/>
      </c>
      <c r="AP73" s="74" t="str">
        <f>IF(SUM('Control Sample Data'!T$3:T$98)&gt;10,IF(AND(ISNUMBER('Control Sample Data'!T73),'Control Sample Data'!T73&lt;35,'Control Sample Data'!T73&gt;0),'Control Sample Data'!T73-'Choose Housekeeping Genes'!AR$25,35-'Choose Housekeeping Genes'!AR$25),"")</f>
        <v/>
      </c>
      <c r="AQ73" s="74" t="str">
        <f>IF(SUM('Control Sample Data'!U$3:U$98)&gt;10,IF(AND(ISNUMBER('Control Sample Data'!U73),'Control Sample Data'!U73&lt;35,'Control Sample Data'!U73&gt;0),'Control Sample Data'!U73-'Choose Housekeeping Genes'!AS$25,35-'Choose Housekeeping Genes'!AS$25),"")</f>
        <v/>
      </c>
      <c r="AR73" s="74" t="str">
        <f>IF(SUM('Control Sample Data'!V$3:V$98)&gt;10,IF(AND(ISNUMBER('Control Sample Data'!V73),'Control Sample Data'!V73&lt;35,'Control Sample Data'!V73&gt;0),'Control Sample Data'!V73-'Choose Housekeeping Genes'!AT$25,35-'Choose Housekeeping Genes'!AT$25),"")</f>
        <v/>
      </c>
      <c r="AS73" s="29" t="str">
        <f>'Control Sample Data'!A73</f>
        <v>NHP2</v>
      </c>
      <c r="AT73" s="28" t="s">
        <v>72</v>
      </c>
      <c r="AU73" s="74" t="str">
        <f ca="1">IF(ISNUMBER(C73-'Choose Housekeeping Genes'!D$15),C73-'Choose Housekeeping Genes'!D$15,"")</f>
        <v/>
      </c>
      <c r="AV73" s="74" t="str">
        <f ca="1">IF(ISNUMBER(D73-'Choose Housekeeping Genes'!E$15),D73-'Choose Housekeeping Genes'!E$15,"")</f>
        <v/>
      </c>
      <c r="AW73" s="74" t="str">
        <f ca="1">IF(ISNUMBER(E73-'Choose Housekeeping Genes'!F$15),E73-'Choose Housekeeping Genes'!F$15,"")</f>
        <v/>
      </c>
      <c r="AX73" s="74" t="str">
        <f ca="1">IF(ISNUMBER(F73-'Choose Housekeeping Genes'!G$15),F73-'Choose Housekeeping Genes'!G$15,"")</f>
        <v/>
      </c>
      <c r="AY73" s="74" t="str">
        <f ca="1">IF(ISNUMBER(G73-'Choose Housekeeping Genes'!H$15),G73-'Choose Housekeeping Genes'!H$15,"")</f>
        <v/>
      </c>
      <c r="AZ73" s="74" t="str">
        <f ca="1">IF(ISNUMBER(H73-'Choose Housekeeping Genes'!I$15),H73-'Choose Housekeeping Genes'!I$15,"")</f>
        <v/>
      </c>
      <c r="BA73" s="74" t="str">
        <f ca="1">IF(ISNUMBER(I73-'Choose Housekeeping Genes'!J$15),I73-'Choose Housekeeping Genes'!J$15,"")</f>
        <v/>
      </c>
      <c r="BB73" s="74" t="str">
        <f ca="1">IF(ISNUMBER(J73-'Choose Housekeeping Genes'!K$15),J73-'Choose Housekeeping Genes'!K$15,"")</f>
        <v/>
      </c>
      <c r="BC73" s="74" t="str">
        <f ca="1">IF(ISNUMBER(K73-'Choose Housekeeping Genes'!L$15),K73-'Choose Housekeeping Genes'!L$15,"")</f>
        <v/>
      </c>
      <c r="BD73" s="74" t="str">
        <f ca="1">IF(ISNUMBER(L73-'Choose Housekeeping Genes'!M$15),L73-'Choose Housekeeping Genes'!M$15,"")</f>
        <v/>
      </c>
      <c r="BE73" s="74" t="str">
        <f ca="1">IF(ISNUMBER(M73-'Choose Housekeeping Genes'!N$15),M73-'Choose Housekeeping Genes'!N$15,"")</f>
        <v/>
      </c>
      <c r="BF73" s="74" t="str">
        <f ca="1">IF(ISNUMBER(N73-'Choose Housekeeping Genes'!O$15),N73-'Choose Housekeeping Genes'!O$15,"")</f>
        <v/>
      </c>
      <c r="BG73" s="74" t="str">
        <f ca="1">IF(ISNUMBER(O73-'Choose Housekeeping Genes'!P$15),O73-'Choose Housekeeping Genes'!P$15,"")</f>
        <v/>
      </c>
      <c r="BH73" s="74" t="str">
        <f ca="1">IF(ISNUMBER(P73-'Choose Housekeeping Genes'!Q$15),P73-'Choose Housekeeping Genes'!Q$15,"")</f>
        <v/>
      </c>
      <c r="BI73" s="74" t="str">
        <f ca="1">IF(ISNUMBER(Q73-'Choose Housekeeping Genes'!R$15),Q73-'Choose Housekeeping Genes'!R$15,"")</f>
        <v/>
      </c>
      <c r="BJ73" s="74" t="str">
        <f ca="1">IF(ISNUMBER(R73-'Choose Housekeeping Genes'!S$15),R73-'Choose Housekeeping Genes'!S$15,"")</f>
        <v/>
      </c>
      <c r="BK73" s="74" t="str">
        <f ca="1">IF(ISNUMBER(S73-'Choose Housekeeping Genes'!T$15),S73-'Choose Housekeeping Genes'!T$15,"")</f>
        <v/>
      </c>
      <c r="BL73" s="74" t="str">
        <f ca="1">IF(ISNUMBER(T73-'Choose Housekeeping Genes'!U$15),T73-'Choose Housekeeping Genes'!U$15,"")</f>
        <v/>
      </c>
      <c r="BM73" s="74" t="str">
        <f ca="1">IF(ISNUMBER(U73-'Choose Housekeeping Genes'!V$15),U73-'Choose Housekeeping Genes'!V$15,"")</f>
        <v/>
      </c>
      <c r="BN73" s="74" t="str">
        <f ca="1">IF(ISNUMBER(V73-'Choose Housekeeping Genes'!W$15),V73-'Choose Housekeeping Genes'!W$15,"")</f>
        <v/>
      </c>
      <c r="BO73" s="141" t="str">
        <f t="shared" si="8"/>
        <v>NHP2</v>
      </c>
      <c r="BP73" s="139" t="s">
        <v>72</v>
      </c>
      <c r="BQ73" s="74" t="str">
        <f ca="1">IF(ISNUMBER(Y73-'Choose Housekeeping Genes'!AA$15),Y73-'Choose Housekeeping Genes'!AA$15,"")</f>
        <v/>
      </c>
      <c r="BR73" s="74" t="str">
        <f ca="1">IF(ISNUMBER(Z73-'Choose Housekeeping Genes'!AB$15),Z73-'Choose Housekeeping Genes'!AB$15,"")</f>
        <v/>
      </c>
      <c r="BS73" s="74" t="str">
        <f ca="1">IF(ISNUMBER(AA73-'Choose Housekeeping Genes'!AC$15),AA73-'Choose Housekeeping Genes'!AC$15,"")</f>
        <v/>
      </c>
      <c r="BT73" s="74" t="str">
        <f ca="1">IF(ISNUMBER(AB73-'Choose Housekeeping Genes'!AD$15),AB73-'Choose Housekeeping Genes'!AD$15,"")</f>
        <v/>
      </c>
      <c r="BU73" s="74" t="str">
        <f ca="1">IF(ISNUMBER(AC73-'Choose Housekeeping Genes'!AE$15),AC73-'Choose Housekeeping Genes'!AE$15,"")</f>
        <v/>
      </c>
      <c r="BV73" s="74" t="str">
        <f ca="1">IF(ISNUMBER(AD73-'Choose Housekeeping Genes'!AF$15),AD73-'Choose Housekeeping Genes'!AF$15,"")</f>
        <v/>
      </c>
      <c r="BW73" s="74" t="str">
        <f ca="1">IF(ISNUMBER(AE73-'Choose Housekeeping Genes'!AG$15),AE73-'Choose Housekeeping Genes'!AG$15,"")</f>
        <v/>
      </c>
      <c r="BX73" s="74" t="str">
        <f ca="1">IF(ISNUMBER(AF73-'Choose Housekeeping Genes'!AH$15),AF73-'Choose Housekeeping Genes'!AH$15,"")</f>
        <v/>
      </c>
      <c r="BY73" s="74" t="str">
        <f ca="1">IF(ISNUMBER(AG73-'Choose Housekeeping Genes'!AI$15),AG73-'Choose Housekeeping Genes'!AI$15,"")</f>
        <v/>
      </c>
      <c r="BZ73" s="74" t="str">
        <f ca="1">IF(ISNUMBER(AH73-'Choose Housekeeping Genes'!AJ$15),AH73-'Choose Housekeeping Genes'!AJ$15,"")</f>
        <v/>
      </c>
      <c r="CA73" s="74" t="str">
        <f ca="1">IF(ISNUMBER(AI73-'Choose Housekeeping Genes'!AK$15),AI73-'Choose Housekeeping Genes'!AK$15,"")</f>
        <v/>
      </c>
      <c r="CB73" s="74" t="str">
        <f ca="1">IF(ISNUMBER(AJ73-'Choose Housekeeping Genes'!AL$15),AJ73-'Choose Housekeeping Genes'!AL$15,"")</f>
        <v/>
      </c>
      <c r="CC73" s="74" t="str">
        <f ca="1">IF(ISNUMBER(AK73-'Choose Housekeeping Genes'!AM$15),AK73-'Choose Housekeeping Genes'!AM$15,"")</f>
        <v/>
      </c>
      <c r="CD73" s="74" t="str">
        <f ca="1">IF(ISNUMBER(AL73-'Choose Housekeeping Genes'!AN$15),AL73-'Choose Housekeeping Genes'!AN$15,"")</f>
        <v/>
      </c>
      <c r="CE73" s="74" t="str">
        <f ca="1">IF(ISNUMBER(AM73-'Choose Housekeeping Genes'!AO$15),AM73-'Choose Housekeeping Genes'!AO$15,"")</f>
        <v/>
      </c>
      <c r="CF73" s="74" t="str">
        <f ca="1">IF(ISNUMBER(AN73-'Choose Housekeeping Genes'!AP$15),AN73-'Choose Housekeeping Genes'!AP$15,"")</f>
        <v/>
      </c>
      <c r="CG73" s="74" t="str">
        <f ca="1">IF(ISNUMBER(AO73-'Choose Housekeeping Genes'!AQ$15),AO73-'Choose Housekeeping Genes'!AQ$15,"")</f>
        <v/>
      </c>
      <c r="CH73" s="74" t="str">
        <f ca="1">IF(ISNUMBER(AP73-'Choose Housekeeping Genes'!AR$15),AP73-'Choose Housekeeping Genes'!AR$15,"")</f>
        <v/>
      </c>
      <c r="CI73" s="74" t="str">
        <f ca="1">IF(ISNUMBER(AQ73-'Choose Housekeeping Genes'!AS$15),AQ73-'Choose Housekeeping Genes'!AS$15,"")</f>
        <v/>
      </c>
      <c r="CJ73" s="74" t="str">
        <f ca="1">IF(ISNUMBER(AR73-'Choose Housekeeping Genes'!AT$15),AR73-'Choose Housekeeping Genes'!AT$15,"")</f>
        <v/>
      </c>
      <c r="CK73" s="22" t="e">
        <f t="shared" ca="1" si="9"/>
        <v>#DIV/0!</v>
      </c>
      <c r="CL73" s="111" t="e">
        <f t="shared" ca="1" si="10"/>
        <v>#DIV/0!</v>
      </c>
    </row>
    <row r="74" spans="1:90" ht="12.75" customHeight="1" x14ac:dyDescent="0.2">
      <c r="A74" s="27" t="str">
        <f>'Test Sample Data'!A74</f>
        <v>NOP10</v>
      </c>
      <c r="B74" s="28" t="s">
        <v>73</v>
      </c>
      <c r="C74" s="74" t="str">
        <f>IF(SUM('Test Sample Data'!C$3:C$98)&gt;10,IF(AND(ISNUMBER('Test Sample Data'!C74),'Test Sample Data'!C74&lt;35,'Test Sample Data'!C74&gt;0),'Test Sample Data'!C74-'Choose Housekeeping Genes'!D$25,35-'Choose Housekeeping Genes'!D$25),"")</f>
        <v/>
      </c>
      <c r="D74" s="74" t="str">
        <f>IF(SUM('Test Sample Data'!D$3:D$98)&gt;10,IF(AND(ISNUMBER('Test Sample Data'!D74),'Test Sample Data'!D74&lt;35,'Test Sample Data'!D74&gt;0),'Test Sample Data'!D74-'Choose Housekeeping Genes'!E$25,35-'Choose Housekeeping Genes'!E$25),"")</f>
        <v/>
      </c>
      <c r="E74" s="74" t="str">
        <f>IF(SUM('Test Sample Data'!E$3:E$98)&gt;10,IF(AND(ISNUMBER('Test Sample Data'!E74),'Test Sample Data'!E74&lt;35,'Test Sample Data'!E74&gt;0),'Test Sample Data'!E74-'Choose Housekeeping Genes'!F$25,35-'Choose Housekeeping Genes'!F$25),"")</f>
        <v/>
      </c>
      <c r="F74" s="74" t="str">
        <f>IF(SUM('Test Sample Data'!F$3:F$98)&gt;10,IF(AND(ISNUMBER('Test Sample Data'!F74),'Test Sample Data'!F74&lt;35,'Test Sample Data'!F74&gt;0),'Test Sample Data'!F74-'Choose Housekeeping Genes'!G$25,35-'Choose Housekeeping Genes'!G$25),"")</f>
        <v/>
      </c>
      <c r="G74" s="74" t="str">
        <f>IF(SUM('Test Sample Data'!G$3:G$98)&gt;10,IF(AND(ISNUMBER('Test Sample Data'!G74),'Test Sample Data'!G74&lt;35,'Test Sample Data'!G74&gt;0),'Test Sample Data'!G74-'Choose Housekeeping Genes'!H$25,35-'Choose Housekeeping Genes'!H$25),"")</f>
        <v/>
      </c>
      <c r="H74" s="74" t="str">
        <f>IF(SUM('Test Sample Data'!H$3:H$98)&gt;10,IF(AND(ISNUMBER('Test Sample Data'!H74),'Test Sample Data'!H74&lt;35,'Test Sample Data'!H74&gt;0),'Test Sample Data'!H74-'Choose Housekeeping Genes'!I$25,35-'Choose Housekeeping Genes'!I$25),"")</f>
        <v/>
      </c>
      <c r="I74" s="74" t="str">
        <f>IF(SUM('Test Sample Data'!I$3:I$98)&gt;10,IF(AND(ISNUMBER('Test Sample Data'!I74),'Test Sample Data'!I74&lt;35,'Test Sample Data'!I74&gt;0),'Test Sample Data'!I74-'Choose Housekeeping Genes'!J$25,35-'Choose Housekeeping Genes'!J$25),"")</f>
        <v/>
      </c>
      <c r="J74" s="74" t="str">
        <f>IF(SUM('Test Sample Data'!J$3:J$98)&gt;10,IF(AND(ISNUMBER('Test Sample Data'!J74),'Test Sample Data'!J74&lt;35,'Test Sample Data'!J74&gt;0),'Test Sample Data'!J74-'Choose Housekeeping Genes'!K$25,35-'Choose Housekeeping Genes'!K$25),"")</f>
        <v/>
      </c>
      <c r="K74" s="74" t="str">
        <f>IF(SUM('Test Sample Data'!K$3:K$98)&gt;10,IF(AND(ISNUMBER('Test Sample Data'!K74),'Test Sample Data'!K74&lt;35,'Test Sample Data'!K74&gt;0),'Test Sample Data'!K74-'Choose Housekeeping Genes'!L$25,35-'Choose Housekeeping Genes'!L$25),"")</f>
        <v/>
      </c>
      <c r="L74" s="74" t="str">
        <f>IF(SUM('Test Sample Data'!L$3:L$98)&gt;10,IF(AND(ISNUMBER('Test Sample Data'!L74),'Test Sample Data'!L74&lt;35,'Test Sample Data'!L74&gt;0),'Test Sample Data'!L74-'Choose Housekeeping Genes'!M$25,35-'Choose Housekeeping Genes'!M$25),"")</f>
        <v/>
      </c>
      <c r="M74" s="74" t="str">
        <f>IF(SUM('Test Sample Data'!M$3:M$98)&gt;10,IF(AND(ISNUMBER('Test Sample Data'!M74),'Test Sample Data'!M74&lt;35,'Test Sample Data'!M74&gt;0),'Test Sample Data'!M74-'Choose Housekeeping Genes'!N$25,35-'Choose Housekeeping Genes'!N$25),"")</f>
        <v/>
      </c>
      <c r="N74" s="74" t="str">
        <f>IF(SUM('Test Sample Data'!N$3:N$98)&gt;10,IF(AND(ISNUMBER('Test Sample Data'!N74),'Test Sample Data'!N74&lt;35,'Test Sample Data'!N74&gt;0),'Test Sample Data'!N74-'Choose Housekeeping Genes'!O$25,35-'Choose Housekeeping Genes'!O$25),"")</f>
        <v/>
      </c>
      <c r="O74" s="74" t="str">
        <f>IF(SUM('Test Sample Data'!O$3:O$98)&gt;10,IF(AND(ISNUMBER('Test Sample Data'!O74),'Test Sample Data'!O74&lt;35,'Test Sample Data'!O74&gt;0),'Test Sample Data'!O74-'Choose Housekeeping Genes'!P$25,35-'Choose Housekeeping Genes'!P$25),"")</f>
        <v/>
      </c>
      <c r="P74" s="74" t="str">
        <f>IF(SUM('Test Sample Data'!P$3:P$98)&gt;10,IF(AND(ISNUMBER('Test Sample Data'!P74),'Test Sample Data'!P74&lt;35,'Test Sample Data'!P74&gt;0),'Test Sample Data'!P74-'Choose Housekeeping Genes'!Q$25,35-'Choose Housekeeping Genes'!Q$25),"")</f>
        <v/>
      </c>
      <c r="Q74" s="74" t="str">
        <f>IF(SUM('Test Sample Data'!Q$3:Q$98)&gt;10,IF(AND(ISNUMBER('Test Sample Data'!Q74),'Test Sample Data'!Q74&lt;35,'Test Sample Data'!Q74&gt;0),'Test Sample Data'!Q74-'Choose Housekeeping Genes'!R$25,35-'Choose Housekeeping Genes'!R$25),"")</f>
        <v/>
      </c>
      <c r="R74" s="74" t="str">
        <f>IF(SUM('Test Sample Data'!R$3:R$98)&gt;10,IF(AND(ISNUMBER('Test Sample Data'!R74),'Test Sample Data'!R74&lt;35,'Test Sample Data'!R74&gt;0),'Test Sample Data'!R74-'Choose Housekeeping Genes'!S$25,35-'Choose Housekeeping Genes'!S$25),"")</f>
        <v/>
      </c>
      <c r="S74" s="74" t="str">
        <f>IF(SUM('Test Sample Data'!S$3:S$98)&gt;10,IF(AND(ISNUMBER('Test Sample Data'!S74),'Test Sample Data'!S74&lt;35,'Test Sample Data'!S74&gt;0),'Test Sample Data'!S74-'Choose Housekeeping Genes'!T$25,35-'Choose Housekeeping Genes'!T$25),"")</f>
        <v/>
      </c>
      <c r="T74" s="74" t="str">
        <f>IF(SUM('Test Sample Data'!T$3:T$98)&gt;10,IF(AND(ISNUMBER('Test Sample Data'!T74),'Test Sample Data'!T74&lt;35,'Test Sample Data'!T74&gt;0),'Test Sample Data'!T74-'Choose Housekeeping Genes'!U$25,35-'Choose Housekeeping Genes'!U$25),"")</f>
        <v/>
      </c>
      <c r="U74" s="74" t="str">
        <f>IF(SUM('Test Sample Data'!U$3:U$98)&gt;10,IF(AND(ISNUMBER('Test Sample Data'!U74),'Test Sample Data'!U74&lt;35,'Test Sample Data'!U74&gt;0),'Test Sample Data'!U74-'Choose Housekeeping Genes'!V$25,35-'Choose Housekeeping Genes'!V$25),"")</f>
        <v/>
      </c>
      <c r="V74" s="74" t="str">
        <f>IF(SUM('Test Sample Data'!V$3:V$98)&gt;10,IF(AND(ISNUMBER('Test Sample Data'!V74),'Test Sample Data'!V74&lt;35,'Test Sample Data'!V74&gt;0),'Test Sample Data'!V74-'Choose Housekeeping Genes'!W$25,35-'Choose Housekeeping Genes'!W$25),"")</f>
        <v/>
      </c>
      <c r="W74" s="138" t="str">
        <f>'Control Sample Data'!A74</f>
        <v>NOP10</v>
      </c>
      <c r="X74" s="139" t="s">
        <v>73</v>
      </c>
      <c r="Y74" s="74" t="str">
        <f>IF(SUM('Control Sample Data'!C$3:C$98)&gt;10,IF(AND(ISNUMBER('Control Sample Data'!C74),'Control Sample Data'!C74&lt;35,'Control Sample Data'!C74&gt;0),'Control Sample Data'!C74-'Choose Housekeeping Genes'!AA$25,35-'Choose Housekeeping Genes'!AA$25),"")</f>
        <v/>
      </c>
      <c r="Z74" s="74" t="str">
        <f>IF(SUM('Control Sample Data'!D$3:D$98)&gt;10,IF(AND(ISNUMBER('Control Sample Data'!D74),'Control Sample Data'!D74&lt;35,'Control Sample Data'!D74&gt;0),'Control Sample Data'!D74-'Choose Housekeeping Genes'!AB$25,35-'Choose Housekeeping Genes'!AB$25),"")</f>
        <v/>
      </c>
      <c r="AA74" s="74" t="str">
        <f>IF(SUM('Control Sample Data'!E$3:E$98)&gt;10,IF(AND(ISNUMBER('Control Sample Data'!E74),'Control Sample Data'!E74&lt;35,'Control Sample Data'!E74&gt;0),'Control Sample Data'!E74-'Choose Housekeeping Genes'!AC$25,35-'Choose Housekeeping Genes'!AC$25),"")</f>
        <v/>
      </c>
      <c r="AB74" s="74" t="str">
        <f>IF(SUM('Control Sample Data'!F$3:F$98)&gt;10,IF(AND(ISNUMBER('Control Sample Data'!F74),'Control Sample Data'!F74&lt;35,'Control Sample Data'!F74&gt;0),'Control Sample Data'!F74-'Choose Housekeeping Genes'!AD$25,35-'Choose Housekeeping Genes'!AD$25),"")</f>
        <v/>
      </c>
      <c r="AC74" s="74" t="str">
        <f>IF(SUM('Control Sample Data'!G$3:G$98)&gt;10,IF(AND(ISNUMBER('Control Sample Data'!G74),'Control Sample Data'!G74&lt;35,'Control Sample Data'!G74&gt;0),'Control Sample Data'!G74-'Choose Housekeeping Genes'!AE$25,35-'Choose Housekeeping Genes'!AE$25),"")</f>
        <v/>
      </c>
      <c r="AD74" s="74" t="str">
        <f>IF(SUM('Control Sample Data'!H$3:H$98)&gt;10,IF(AND(ISNUMBER('Control Sample Data'!H74),'Control Sample Data'!H74&lt;35,'Control Sample Data'!H74&gt;0),'Control Sample Data'!H74-'Choose Housekeeping Genes'!AF$25,35-'Choose Housekeeping Genes'!AF$25),"")</f>
        <v/>
      </c>
      <c r="AE74" s="74" t="str">
        <f>IF(SUM('Control Sample Data'!I$3:I$98)&gt;10,IF(AND(ISNUMBER('Control Sample Data'!I74),'Control Sample Data'!I74&lt;35,'Control Sample Data'!I74&gt;0),'Control Sample Data'!I74-'Choose Housekeeping Genes'!AG$25,35-'Choose Housekeeping Genes'!AG$25),"")</f>
        <v/>
      </c>
      <c r="AF74" s="74" t="str">
        <f>IF(SUM('Control Sample Data'!J$3:J$98)&gt;10,IF(AND(ISNUMBER('Control Sample Data'!J74),'Control Sample Data'!J74&lt;35,'Control Sample Data'!J74&gt;0),'Control Sample Data'!J74-'Choose Housekeeping Genes'!AH$25,35-'Choose Housekeeping Genes'!AH$25),"")</f>
        <v/>
      </c>
      <c r="AG74" s="74" t="str">
        <f>IF(SUM('Control Sample Data'!K$3:K$98)&gt;10,IF(AND(ISNUMBER('Control Sample Data'!K74),'Control Sample Data'!K74&lt;35,'Control Sample Data'!K74&gt;0),'Control Sample Data'!K74-'Choose Housekeeping Genes'!AI$25,35-'Choose Housekeeping Genes'!AI$25),"")</f>
        <v/>
      </c>
      <c r="AH74" s="74" t="str">
        <f>IF(SUM('Control Sample Data'!L$3:L$98)&gt;10,IF(AND(ISNUMBER('Control Sample Data'!L74),'Control Sample Data'!L74&lt;35,'Control Sample Data'!L74&gt;0),'Control Sample Data'!L74-'Choose Housekeeping Genes'!AJ$25,35-'Choose Housekeeping Genes'!AJ$25),"")</f>
        <v/>
      </c>
      <c r="AI74" s="74" t="str">
        <f>IF(SUM('Control Sample Data'!M$3:M$98)&gt;10,IF(AND(ISNUMBER('Control Sample Data'!M74),'Control Sample Data'!M74&lt;35,'Control Sample Data'!M74&gt;0),'Control Sample Data'!M74-'Choose Housekeeping Genes'!AK$25,35-'Choose Housekeeping Genes'!AK$25),"")</f>
        <v/>
      </c>
      <c r="AJ74" s="74" t="str">
        <f>IF(SUM('Control Sample Data'!N$3:N$98)&gt;10,IF(AND(ISNUMBER('Control Sample Data'!N74),'Control Sample Data'!N74&lt;35,'Control Sample Data'!N74&gt;0),'Control Sample Data'!N74-'Choose Housekeeping Genes'!AL$25,35-'Choose Housekeeping Genes'!AL$25),"")</f>
        <v/>
      </c>
      <c r="AK74" s="74" t="str">
        <f>IF(SUM('Control Sample Data'!O$3:O$98)&gt;10,IF(AND(ISNUMBER('Control Sample Data'!O74),'Control Sample Data'!O74&lt;35,'Control Sample Data'!O74&gt;0),'Control Sample Data'!O74-'Choose Housekeeping Genes'!AM$25,35-'Choose Housekeeping Genes'!AM$25),"")</f>
        <v/>
      </c>
      <c r="AL74" s="74" t="str">
        <f>IF(SUM('Control Sample Data'!P$3:P$98)&gt;10,IF(AND(ISNUMBER('Control Sample Data'!P74),'Control Sample Data'!P74&lt;35,'Control Sample Data'!P74&gt;0),'Control Sample Data'!P74-'Choose Housekeeping Genes'!AN$25,35-'Choose Housekeeping Genes'!AN$25),"")</f>
        <v/>
      </c>
      <c r="AM74" s="74" t="str">
        <f>IF(SUM('Control Sample Data'!Q$3:Q$98)&gt;10,IF(AND(ISNUMBER('Control Sample Data'!Q74),'Control Sample Data'!Q74&lt;35,'Control Sample Data'!Q74&gt;0),'Control Sample Data'!Q74-'Choose Housekeeping Genes'!AO$25,35-'Choose Housekeeping Genes'!AO$25),"")</f>
        <v/>
      </c>
      <c r="AN74" s="74" t="str">
        <f>IF(SUM('Control Sample Data'!R$3:R$98)&gt;10,IF(AND(ISNUMBER('Control Sample Data'!R74),'Control Sample Data'!R74&lt;35,'Control Sample Data'!R74&gt;0),'Control Sample Data'!R74-'Choose Housekeeping Genes'!AP$25,35-'Choose Housekeeping Genes'!AP$25),"")</f>
        <v/>
      </c>
      <c r="AO74" s="74" t="str">
        <f>IF(SUM('Control Sample Data'!S$3:S$98)&gt;10,IF(AND(ISNUMBER('Control Sample Data'!S74),'Control Sample Data'!S74&lt;35,'Control Sample Data'!S74&gt;0),'Control Sample Data'!S74-'Choose Housekeeping Genes'!AQ$25,35-'Choose Housekeeping Genes'!AQ$25),"")</f>
        <v/>
      </c>
      <c r="AP74" s="74" t="str">
        <f>IF(SUM('Control Sample Data'!T$3:T$98)&gt;10,IF(AND(ISNUMBER('Control Sample Data'!T74),'Control Sample Data'!T74&lt;35,'Control Sample Data'!T74&gt;0),'Control Sample Data'!T74-'Choose Housekeeping Genes'!AR$25,35-'Choose Housekeeping Genes'!AR$25),"")</f>
        <v/>
      </c>
      <c r="AQ74" s="74" t="str">
        <f>IF(SUM('Control Sample Data'!U$3:U$98)&gt;10,IF(AND(ISNUMBER('Control Sample Data'!U74),'Control Sample Data'!U74&lt;35,'Control Sample Data'!U74&gt;0),'Control Sample Data'!U74-'Choose Housekeeping Genes'!AS$25,35-'Choose Housekeeping Genes'!AS$25),"")</f>
        <v/>
      </c>
      <c r="AR74" s="74" t="str">
        <f>IF(SUM('Control Sample Data'!V$3:V$98)&gt;10,IF(AND(ISNUMBER('Control Sample Data'!V74),'Control Sample Data'!V74&lt;35,'Control Sample Data'!V74&gt;0),'Control Sample Data'!V74-'Choose Housekeeping Genes'!AT$25,35-'Choose Housekeeping Genes'!AT$25),"")</f>
        <v/>
      </c>
      <c r="AS74" s="29" t="str">
        <f>'Control Sample Data'!A74</f>
        <v>NOP10</v>
      </c>
      <c r="AT74" s="28" t="s">
        <v>73</v>
      </c>
      <c r="AU74" s="74" t="str">
        <f ca="1">IF(ISNUMBER(C74-'Choose Housekeeping Genes'!D$15),C74-'Choose Housekeeping Genes'!D$15,"")</f>
        <v/>
      </c>
      <c r="AV74" s="74" t="str">
        <f ca="1">IF(ISNUMBER(D74-'Choose Housekeeping Genes'!E$15),D74-'Choose Housekeeping Genes'!E$15,"")</f>
        <v/>
      </c>
      <c r="AW74" s="74" t="str">
        <f ca="1">IF(ISNUMBER(E74-'Choose Housekeeping Genes'!F$15),E74-'Choose Housekeeping Genes'!F$15,"")</f>
        <v/>
      </c>
      <c r="AX74" s="74" t="str">
        <f ca="1">IF(ISNUMBER(F74-'Choose Housekeeping Genes'!G$15),F74-'Choose Housekeeping Genes'!G$15,"")</f>
        <v/>
      </c>
      <c r="AY74" s="74" t="str">
        <f ca="1">IF(ISNUMBER(G74-'Choose Housekeeping Genes'!H$15),G74-'Choose Housekeeping Genes'!H$15,"")</f>
        <v/>
      </c>
      <c r="AZ74" s="74" t="str">
        <f ca="1">IF(ISNUMBER(H74-'Choose Housekeeping Genes'!I$15),H74-'Choose Housekeeping Genes'!I$15,"")</f>
        <v/>
      </c>
      <c r="BA74" s="74" t="str">
        <f ca="1">IF(ISNUMBER(I74-'Choose Housekeeping Genes'!J$15),I74-'Choose Housekeeping Genes'!J$15,"")</f>
        <v/>
      </c>
      <c r="BB74" s="74" t="str">
        <f ca="1">IF(ISNUMBER(J74-'Choose Housekeeping Genes'!K$15),J74-'Choose Housekeeping Genes'!K$15,"")</f>
        <v/>
      </c>
      <c r="BC74" s="74" t="str">
        <f ca="1">IF(ISNUMBER(K74-'Choose Housekeeping Genes'!L$15),K74-'Choose Housekeeping Genes'!L$15,"")</f>
        <v/>
      </c>
      <c r="BD74" s="74" t="str">
        <f ca="1">IF(ISNUMBER(L74-'Choose Housekeeping Genes'!M$15),L74-'Choose Housekeeping Genes'!M$15,"")</f>
        <v/>
      </c>
      <c r="BE74" s="74" t="str">
        <f ca="1">IF(ISNUMBER(M74-'Choose Housekeeping Genes'!N$15),M74-'Choose Housekeeping Genes'!N$15,"")</f>
        <v/>
      </c>
      <c r="BF74" s="74" t="str">
        <f ca="1">IF(ISNUMBER(N74-'Choose Housekeeping Genes'!O$15),N74-'Choose Housekeeping Genes'!O$15,"")</f>
        <v/>
      </c>
      <c r="BG74" s="74" t="str">
        <f ca="1">IF(ISNUMBER(O74-'Choose Housekeeping Genes'!P$15),O74-'Choose Housekeeping Genes'!P$15,"")</f>
        <v/>
      </c>
      <c r="BH74" s="74" t="str">
        <f ca="1">IF(ISNUMBER(P74-'Choose Housekeeping Genes'!Q$15),P74-'Choose Housekeeping Genes'!Q$15,"")</f>
        <v/>
      </c>
      <c r="BI74" s="74" t="str">
        <f ca="1">IF(ISNUMBER(Q74-'Choose Housekeeping Genes'!R$15),Q74-'Choose Housekeeping Genes'!R$15,"")</f>
        <v/>
      </c>
      <c r="BJ74" s="74" t="str">
        <f ca="1">IF(ISNUMBER(R74-'Choose Housekeeping Genes'!S$15),R74-'Choose Housekeeping Genes'!S$15,"")</f>
        <v/>
      </c>
      <c r="BK74" s="74" t="str">
        <f ca="1">IF(ISNUMBER(S74-'Choose Housekeeping Genes'!T$15),S74-'Choose Housekeeping Genes'!T$15,"")</f>
        <v/>
      </c>
      <c r="BL74" s="74" t="str">
        <f ca="1">IF(ISNUMBER(T74-'Choose Housekeeping Genes'!U$15),T74-'Choose Housekeeping Genes'!U$15,"")</f>
        <v/>
      </c>
      <c r="BM74" s="74" t="str">
        <f ca="1">IF(ISNUMBER(U74-'Choose Housekeeping Genes'!V$15),U74-'Choose Housekeeping Genes'!V$15,"")</f>
        <v/>
      </c>
      <c r="BN74" s="74" t="str">
        <f ca="1">IF(ISNUMBER(V74-'Choose Housekeeping Genes'!W$15),V74-'Choose Housekeeping Genes'!W$15,"")</f>
        <v/>
      </c>
      <c r="BO74" s="141" t="str">
        <f t="shared" si="8"/>
        <v>NOP10</v>
      </c>
      <c r="BP74" s="139" t="s">
        <v>73</v>
      </c>
      <c r="BQ74" s="74" t="str">
        <f ca="1">IF(ISNUMBER(Y74-'Choose Housekeeping Genes'!AA$15),Y74-'Choose Housekeeping Genes'!AA$15,"")</f>
        <v/>
      </c>
      <c r="BR74" s="74" t="str">
        <f ca="1">IF(ISNUMBER(Z74-'Choose Housekeeping Genes'!AB$15),Z74-'Choose Housekeeping Genes'!AB$15,"")</f>
        <v/>
      </c>
      <c r="BS74" s="74" t="str">
        <f ca="1">IF(ISNUMBER(AA74-'Choose Housekeeping Genes'!AC$15),AA74-'Choose Housekeeping Genes'!AC$15,"")</f>
        <v/>
      </c>
      <c r="BT74" s="74" t="str">
        <f ca="1">IF(ISNUMBER(AB74-'Choose Housekeeping Genes'!AD$15),AB74-'Choose Housekeeping Genes'!AD$15,"")</f>
        <v/>
      </c>
      <c r="BU74" s="74" t="str">
        <f ca="1">IF(ISNUMBER(AC74-'Choose Housekeeping Genes'!AE$15),AC74-'Choose Housekeeping Genes'!AE$15,"")</f>
        <v/>
      </c>
      <c r="BV74" s="74" t="str">
        <f ca="1">IF(ISNUMBER(AD74-'Choose Housekeeping Genes'!AF$15),AD74-'Choose Housekeeping Genes'!AF$15,"")</f>
        <v/>
      </c>
      <c r="BW74" s="74" t="str">
        <f ca="1">IF(ISNUMBER(AE74-'Choose Housekeeping Genes'!AG$15),AE74-'Choose Housekeeping Genes'!AG$15,"")</f>
        <v/>
      </c>
      <c r="BX74" s="74" t="str">
        <f ca="1">IF(ISNUMBER(AF74-'Choose Housekeeping Genes'!AH$15),AF74-'Choose Housekeeping Genes'!AH$15,"")</f>
        <v/>
      </c>
      <c r="BY74" s="74" t="str">
        <f ca="1">IF(ISNUMBER(AG74-'Choose Housekeeping Genes'!AI$15),AG74-'Choose Housekeeping Genes'!AI$15,"")</f>
        <v/>
      </c>
      <c r="BZ74" s="74" t="str">
        <f ca="1">IF(ISNUMBER(AH74-'Choose Housekeeping Genes'!AJ$15),AH74-'Choose Housekeeping Genes'!AJ$15,"")</f>
        <v/>
      </c>
      <c r="CA74" s="74" t="str">
        <f ca="1">IF(ISNUMBER(AI74-'Choose Housekeeping Genes'!AK$15),AI74-'Choose Housekeeping Genes'!AK$15,"")</f>
        <v/>
      </c>
      <c r="CB74" s="74" t="str">
        <f ca="1">IF(ISNUMBER(AJ74-'Choose Housekeeping Genes'!AL$15),AJ74-'Choose Housekeeping Genes'!AL$15,"")</f>
        <v/>
      </c>
      <c r="CC74" s="74" t="str">
        <f ca="1">IF(ISNUMBER(AK74-'Choose Housekeeping Genes'!AM$15),AK74-'Choose Housekeeping Genes'!AM$15,"")</f>
        <v/>
      </c>
      <c r="CD74" s="74" t="str">
        <f ca="1">IF(ISNUMBER(AL74-'Choose Housekeeping Genes'!AN$15),AL74-'Choose Housekeeping Genes'!AN$15,"")</f>
        <v/>
      </c>
      <c r="CE74" s="74" t="str">
        <f ca="1">IF(ISNUMBER(AM74-'Choose Housekeeping Genes'!AO$15),AM74-'Choose Housekeeping Genes'!AO$15,"")</f>
        <v/>
      </c>
      <c r="CF74" s="74" t="str">
        <f ca="1">IF(ISNUMBER(AN74-'Choose Housekeeping Genes'!AP$15),AN74-'Choose Housekeeping Genes'!AP$15,"")</f>
        <v/>
      </c>
      <c r="CG74" s="74" t="str">
        <f ca="1">IF(ISNUMBER(AO74-'Choose Housekeeping Genes'!AQ$15),AO74-'Choose Housekeeping Genes'!AQ$15,"")</f>
        <v/>
      </c>
      <c r="CH74" s="74" t="str">
        <f ca="1">IF(ISNUMBER(AP74-'Choose Housekeeping Genes'!AR$15),AP74-'Choose Housekeeping Genes'!AR$15,"")</f>
        <v/>
      </c>
      <c r="CI74" s="74" t="str">
        <f ca="1">IF(ISNUMBER(AQ74-'Choose Housekeeping Genes'!AS$15),AQ74-'Choose Housekeeping Genes'!AS$15,"")</f>
        <v/>
      </c>
      <c r="CJ74" s="74" t="str">
        <f ca="1">IF(ISNUMBER(AR74-'Choose Housekeeping Genes'!AT$15),AR74-'Choose Housekeeping Genes'!AT$15,"")</f>
        <v/>
      </c>
      <c r="CK74" s="22" t="e">
        <f t="shared" ca="1" si="9"/>
        <v>#DIV/0!</v>
      </c>
      <c r="CL74" s="111" t="e">
        <f t="shared" ca="1" si="10"/>
        <v>#DIV/0!</v>
      </c>
    </row>
    <row r="75" spans="1:90" ht="12.75" customHeight="1" x14ac:dyDescent="0.2">
      <c r="A75" s="27" t="str">
        <f>'Test Sample Data'!A75</f>
        <v>PUS1</v>
      </c>
      <c r="B75" s="28" t="s">
        <v>74</v>
      </c>
      <c r="C75" s="74" t="str">
        <f>IF(SUM('Test Sample Data'!C$3:C$98)&gt;10,IF(AND(ISNUMBER('Test Sample Data'!C75),'Test Sample Data'!C75&lt;35,'Test Sample Data'!C75&gt;0),'Test Sample Data'!C75-'Choose Housekeeping Genes'!D$25,35-'Choose Housekeeping Genes'!D$25),"")</f>
        <v/>
      </c>
      <c r="D75" s="74" t="str">
        <f>IF(SUM('Test Sample Data'!D$3:D$98)&gt;10,IF(AND(ISNUMBER('Test Sample Data'!D75),'Test Sample Data'!D75&lt;35,'Test Sample Data'!D75&gt;0),'Test Sample Data'!D75-'Choose Housekeeping Genes'!E$25,35-'Choose Housekeeping Genes'!E$25),"")</f>
        <v/>
      </c>
      <c r="E75" s="74" t="str">
        <f>IF(SUM('Test Sample Data'!E$3:E$98)&gt;10,IF(AND(ISNUMBER('Test Sample Data'!E75),'Test Sample Data'!E75&lt;35,'Test Sample Data'!E75&gt;0),'Test Sample Data'!E75-'Choose Housekeeping Genes'!F$25,35-'Choose Housekeeping Genes'!F$25),"")</f>
        <v/>
      </c>
      <c r="F75" s="74" t="str">
        <f>IF(SUM('Test Sample Data'!F$3:F$98)&gt;10,IF(AND(ISNUMBER('Test Sample Data'!F75),'Test Sample Data'!F75&lt;35,'Test Sample Data'!F75&gt;0),'Test Sample Data'!F75-'Choose Housekeeping Genes'!G$25,35-'Choose Housekeeping Genes'!G$25),"")</f>
        <v/>
      </c>
      <c r="G75" s="74" t="str">
        <f>IF(SUM('Test Sample Data'!G$3:G$98)&gt;10,IF(AND(ISNUMBER('Test Sample Data'!G75),'Test Sample Data'!G75&lt;35,'Test Sample Data'!G75&gt;0),'Test Sample Data'!G75-'Choose Housekeeping Genes'!H$25,35-'Choose Housekeeping Genes'!H$25),"")</f>
        <v/>
      </c>
      <c r="H75" s="74" t="str">
        <f>IF(SUM('Test Sample Data'!H$3:H$98)&gt;10,IF(AND(ISNUMBER('Test Sample Data'!H75),'Test Sample Data'!H75&lt;35,'Test Sample Data'!H75&gt;0),'Test Sample Data'!H75-'Choose Housekeeping Genes'!I$25,35-'Choose Housekeeping Genes'!I$25),"")</f>
        <v/>
      </c>
      <c r="I75" s="74" t="str">
        <f>IF(SUM('Test Sample Data'!I$3:I$98)&gt;10,IF(AND(ISNUMBER('Test Sample Data'!I75),'Test Sample Data'!I75&lt;35,'Test Sample Data'!I75&gt;0),'Test Sample Data'!I75-'Choose Housekeeping Genes'!J$25,35-'Choose Housekeeping Genes'!J$25),"")</f>
        <v/>
      </c>
      <c r="J75" s="74" t="str">
        <f>IF(SUM('Test Sample Data'!J$3:J$98)&gt;10,IF(AND(ISNUMBER('Test Sample Data'!J75),'Test Sample Data'!J75&lt;35,'Test Sample Data'!J75&gt;0),'Test Sample Data'!J75-'Choose Housekeeping Genes'!K$25,35-'Choose Housekeeping Genes'!K$25),"")</f>
        <v/>
      </c>
      <c r="K75" s="74" t="str">
        <f>IF(SUM('Test Sample Data'!K$3:K$98)&gt;10,IF(AND(ISNUMBER('Test Sample Data'!K75),'Test Sample Data'!K75&lt;35,'Test Sample Data'!K75&gt;0),'Test Sample Data'!K75-'Choose Housekeeping Genes'!L$25,35-'Choose Housekeeping Genes'!L$25),"")</f>
        <v/>
      </c>
      <c r="L75" s="74" t="str">
        <f>IF(SUM('Test Sample Data'!L$3:L$98)&gt;10,IF(AND(ISNUMBER('Test Sample Data'!L75),'Test Sample Data'!L75&lt;35,'Test Sample Data'!L75&gt;0),'Test Sample Data'!L75-'Choose Housekeeping Genes'!M$25,35-'Choose Housekeeping Genes'!M$25),"")</f>
        <v/>
      </c>
      <c r="M75" s="74" t="str">
        <f>IF(SUM('Test Sample Data'!M$3:M$98)&gt;10,IF(AND(ISNUMBER('Test Sample Data'!M75),'Test Sample Data'!M75&lt;35,'Test Sample Data'!M75&gt;0),'Test Sample Data'!M75-'Choose Housekeeping Genes'!N$25,35-'Choose Housekeeping Genes'!N$25),"")</f>
        <v/>
      </c>
      <c r="N75" s="74" t="str">
        <f>IF(SUM('Test Sample Data'!N$3:N$98)&gt;10,IF(AND(ISNUMBER('Test Sample Data'!N75),'Test Sample Data'!N75&lt;35,'Test Sample Data'!N75&gt;0),'Test Sample Data'!N75-'Choose Housekeeping Genes'!O$25,35-'Choose Housekeeping Genes'!O$25),"")</f>
        <v/>
      </c>
      <c r="O75" s="74" t="str">
        <f>IF(SUM('Test Sample Data'!O$3:O$98)&gt;10,IF(AND(ISNUMBER('Test Sample Data'!O75),'Test Sample Data'!O75&lt;35,'Test Sample Data'!O75&gt;0),'Test Sample Data'!O75-'Choose Housekeeping Genes'!P$25,35-'Choose Housekeeping Genes'!P$25),"")</f>
        <v/>
      </c>
      <c r="P75" s="74" t="str">
        <f>IF(SUM('Test Sample Data'!P$3:P$98)&gt;10,IF(AND(ISNUMBER('Test Sample Data'!P75),'Test Sample Data'!P75&lt;35,'Test Sample Data'!P75&gt;0),'Test Sample Data'!P75-'Choose Housekeeping Genes'!Q$25,35-'Choose Housekeeping Genes'!Q$25),"")</f>
        <v/>
      </c>
      <c r="Q75" s="74" t="str">
        <f>IF(SUM('Test Sample Data'!Q$3:Q$98)&gt;10,IF(AND(ISNUMBER('Test Sample Data'!Q75),'Test Sample Data'!Q75&lt;35,'Test Sample Data'!Q75&gt;0),'Test Sample Data'!Q75-'Choose Housekeeping Genes'!R$25,35-'Choose Housekeeping Genes'!R$25),"")</f>
        <v/>
      </c>
      <c r="R75" s="74" t="str">
        <f>IF(SUM('Test Sample Data'!R$3:R$98)&gt;10,IF(AND(ISNUMBER('Test Sample Data'!R75),'Test Sample Data'!R75&lt;35,'Test Sample Data'!R75&gt;0),'Test Sample Data'!R75-'Choose Housekeeping Genes'!S$25,35-'Choose Housekeeping Genes'!S$25),"")</f>
        <v/>
      </c>
      <c r="S75" s="74" t="str">
        <f>IF(SUM('Test Sample Data'!S$3:S$98)&gt;10,IF(AND(ISNUMBER('Test Sample Data'!S75),'Test Sample Data'!S75&lt;35,'Test Sample Data'!S75&gt;0),'Test Sample Data'!S75-'Choose Housekeeping Genes'!T$25,35-'Choose Housekeeping Genes'!T$25),"")</f>
        <v/>
      </c>
      <c r="T75" s="74" t="str">
        <f>IF(SUM('Test Sample Data'!T$3:T$98)&gt;10,IF(AND(ISNUMBER('Test Sample Data'!T75),'Test Sample Data'!T75&lt;35,'Test Sample Data'!T75&gt;0),'Test Sample Data'!T75-'Choose Housekeeping Genes'!U$25,35-'Choose Housekeeping Genes'!U$25),"")</f>
        <v/>
      </c>
      <c r="U75" s="74" t="str">
        <f>IF(SUM('Test Sample Data'!U$3:U$98)&gt;10,IF(AND(ISNUMBER('Test Sample Data'!U75),'Test Sample Data'!U75&lt;35,'Test Sample Data'!U75&gt;0),'Test Sample Data'!U75-'Choose Housekeeping Genes'!V$25,35-'Choose Housekeeping Genes'!V$25),"")</f>
        <v/>
      </c>
      <c r="V75" s="74" t="str">
        <f>IF(SUM('Test Sample Data'!V$3:V$98)&gt;10,IF(AND(ISNUMBER('Test Sample Data'!V75),'Test Sample Data'!V75&lt;35,'Test Sample Data'!V75&gt;0),'Test Sample Data'!V75-'Choose Housekeeping Genes'!W$25,35-'Choose Housekeeping Genes'!W$25),"")</f>
        <v/>
      </c>
      <c r="W75" s="138" t="str">
        <f>'Control Sample Data'!A75</f>
        <v>PUS1</v>
      </c>
      <c r="X75" s="139" t="s">
        <v>74</v>
      </c>
      <c r="Y75" s="74" t="str">
        <f>IF(SUM('Control Sample Data'!C$3:C$98)&gt;10,IF(AND(ISNUMBER('Control Sample Data'!C75),'Control Sample Data'!C75&lt;35,'Control Sample Data'!C75&gt;0),'Control Sample Data'!C75-'Choose Housekeeping Genes'!AA$25,35-'Choose Housekeeping Genes'!AA$25),"")</f>
        <v/>
      </c>
      <c r="Z75" s="74" t="str">
        <f>IF(SUM('Control Sample Data'!D$3:D$98)&gt;10,IF(AND(ISNUMBER('Control Sample Data'!D75),'Control Sample Data'!D75&lt;35,'Control Sample Data'!D75&gt;0),'Control Sample Data'!D75-'Choose Housekeeping Genes'!AB$25,35-'Choose Housekeeping Genes'!AB$25),"")</f>
        <v/>
      </c>
      <c r="AA75" s="74" t="str">
        <f>IF(SUM('Control Sample Data'!E$3:E$98)&gt;10,IF(AND(ISNUMBER('Control Sample Data'!E75),'Control Sample Data'!E75&lt;35,'Control Sample Data'!E75&gt;0),'Control Sample Data'!E75-'Choose Housekeeping Genes'!AC$25,35-'Choose Housekeeping Genes'!AC$25),"")</f>
        <v/>
      </c>
      <c r="AB75" s="74" t="str">
        <f>IF(SUM('Control Sample Data'!F$3:F$98)&gt;10,IF(AND(ISNUMBER('Control Sample Data'!F75),'Control Sample Data'!F75&lt;35,'Control Sample Data'!F75&gt;0),'Control Sample Data'!F75-'Choose Housekeeping Genes'!AD$25,35-'Choose Housekeeping Genes'!AD$25),"")</f>
        <v/>
      </c>
      <c r="AC75" s="74" t="str">
        <f>IF(SUM('Control Sample Data'!G$3:G$98)&gt;10,IF(AND(ISNUMBER('Control Sample Data'!G75),'Control Sample Data'!G75&lt;35,'Control Sample Data'!G75&gt;0),'Control Sample Data'!G75-'Choose Housekeeping Genes'!AE$25,35-'Choose Housekeeping Genes'!AE$25),"")</f>
        <v/>
      </c>
      <c r="AD75" s="74" t="str">
        <f>IF(SUM('Control Sample Data'!H$3:H$98)&gt;10,IF(AND(ISNUMBER('Control Sample Data'!H75),'Control Sample Data'!H75&lt;35,'Control Sample Data'!H75&gt;0),'Control Sample Data'!H75-'Choose Housekeeping Genes'!AF$25,35-'Choose Housekeeping Genes'!AF$25),"")</f>
        <v/>
      </c>
      <c r="AE75" s="74" t="str">
        <f>IF(SUM('Control Sample Data'!I$3:I$98)&gt;10,IF(AND(ISNUMBER('Control Sample Data'!I75),'Control Sample Data'!I75&lt;35,'Control Sample Data'!I75&gt;0),'Control Sample Data'!I75-'Choose Housekeeping Genes'!AG$25,35-'Choose Housekeeping Genes'!AG$25),"")</f>
        <v/>
      </c>
      <c r="AF75" s="74" t="str">
        <f>IF(SUM('Control Sample Data'!J$3:J$98)&gt;10,IF(AND(ISNUMBER('Control Sample Data'!J75),'Control Sample Data'!J75&lt;35,'Control Sample Data'!J75&gt;0),'Control Sample Data'!J75-'Choose Housekeeping Genes'!AH$25,35-'Choose Housekeeping Genes'!AH$25),"")</f>
        <v/>
      </c>
      <c r="AG75" s="74" t="str">
        <f>IF(SUM('Control Sample Data'!K$3:K$98)&gt;10,IF(AND(ISNUMBER('Control Sample Data'!K75),'Control Sample Data'!K75&lt;35,'Control Sample Data'!K75&gt;0),'Control Sample Data'!K75-'Choose Housekeeping Genes'!AI$25,35-'Choose Housekeeping Genes'!AI$25),"")</f>
        <v/>
      </c>
      <c r="AH75" s="74" t="str">
        <f>IF(SUM('Control Sample Data'!L$3:L$98)&gt;10,IF(AND(ISNUMBER('Control Sample Data'!L75),'Control Sample Data'!L75&lt;35,'Control Sample Data'!L75&gt;0),'Control Sample Data'!L75-'Choose Housekeeping Genes'!AJ$25,35-'Choose Housekeeping Genes'!AJ$25),"")</f>
        <v/>
      </c>
      <c r="AI75" s="74" t="str">
        <f>IF(SUM('Control Sample Data'!M$3:M$98)&gt;10,IF(AND(ISNUMBER('Control Sample Data'!M75),'Control Sample Data'!M75&lt;35,'Control Sample Data'!M75&gt;0),'Control Sample Data'!M75-'Choose Housekeeping Genes'!AK$25,35-'Choose Housekeeping Genes'!AK$25),"")</f>
        <v/>
      </c>
      <c r="AJ75" s="74" t="str">
        <f>IF(SUM('Control Sample Data'!N$3:N$98)&gt;10,IF(AND(ISNUMBER('Control Sample Data'!N75),'Control Sample Data'!N75&lt;35,'Control Sample Data'!N75&gt;0),'Control Sample Data'!N75-'Choose Housekeeping Genes'!AL$25,35-'Choose Housekeeping Genes'!AL$25),"")</f>
        <v/>
      </c>
      <c r="AK75" s="74" t="str">
        <f>IF(SUM('Control Sample Data'!O$3:O$98)&gt;10,IF(AND(ISNUMBER('Control Sample Data'!O75),'Control Sample Data'!O75&lt;35,'Control Sample Data'!O75&gt;0),'Control Sample Data'!O75-'Choose Housekeeping Genes'!AM$25,35-'Choose Housekeeping Genes'!AM$25),"")</f>
        <v/>
      </c>
      <c r="AL75" s="74" t="str">
        <f>IF(SUM('Control Sample Data'!P$3:P$98)&gt;10,IF(AND(ISNUMBER('Control Sample Data'!P75),'Control Sample Data'!P75&lt;35,'Control Sample Data'!P75&gt;0),'Control Sample Data'!P75-'Choose Housekeeping Genes'!AN$25,35-'Choose Housekeeping Genes'!AN$25),"")</f>
        <v/>
      </c>
      <c r="AM75" s="74" t="str">
        <f>IF(SUM('Control Sample Data'!Q$3:Q$98)&gt;10,IF(AND(ISNUMBER('Control Sample Data'!Q75),'Control Sample Data'!Q75&lt;35,'Control Sample Data'!Q75&gt;0),'Control Sample Data'!Q75-'Choose Housekeeping Genes'!AO$25,35-'Choose Housekeeping Genes'!AO$25),"")</f>
        <v/>
      </c>
      <c r="AN75" s="74" t="str">
        <f>IF(SUM('Control Sample Data'!R$3:R$98)&gt;10,IF(AND(ISNUMBER('Control Sample Data'!R75),'Control Sample Data'!R75&lt;35,'Control Sample Data'!R75&gt;0),'Control Sample Data'!R75-'Choose Housekeeping Genes'!AP$25,35-'Choose Housekeeping Genes'!AP$25),"")</f>
        <v/>
      </c>
      <c r="AO75" s="74" t="str">
        <f>IF(SUM('Control Sample Data'!S$3:S$98)&gt;10,IF(AND(ISNUMBER('Control Sample Data'!S75),'Control Sample Data'!S75&lt;35,'Control Sample Data'!S75&gt;0),'Control Sample Data'!S75-'Choose Housekeeping Genes'!AQ$25,35-'Choose Housekeeping Genes'!AQ$25),"")</f>
        <v/>
      </c>
      <c r="AP75" s="74" t="str">
        <f>IF(SUM('Control Sample Data'!T$3:T$98)&gt;10,IF(AND(ISNUMBER('Control Sample Data'!T75),'Control Sample Data'!T75&lt;35,'Control Sample Data'!T75&gt;0),'Control Sample Data'!T75-'Choose Housekeeping Genes'!AR$25,35-'Choose Housekeeping Genes'!AR$25),"")</f>
        <v/>
      </c>
      <c r="AQ75" s="74" t="str">
        <f>IF(SUM('Control Sample Data'!U$3:U$98)&gt;10,IF(AND(ISNUMBER('Control Sample Data'!U75),'Control Sample Data'!U75&lt;35,'Control Sample Data'!U75&gt;0),'Control Sample Data'!U75-'Choose Housekeeping Genes'!AS$25,35-'Choose Housekeeping Genes'!AS$25),"")</f>
        <v/>
      </c>
      <c r="AR75" s="74" t="str">
        <f>IF(SUM('Control Sample Data'!V$3:V$98)&gt;10,IF(AND(ISNUMBER('Control Sample Data'!V75),'Control Sample Data'!V75&lt;35,'Control Sample Data'!V75&gt;0),'Control Sample Data'!V75-'Choose Housekeeping Genes'!AT$25,35-'Choose Housekeeping Genes'!AT$25),"")</f>
        <v/>
      </c>
      <c r="AS75" s="29" t="str">
        <f>'Control Sample Data'!A75</f>
        <v>PUS1</v>
      </c>
      <c r="AT75" s="28" t="s">
        <v>74</v>
      </c>
      <c r="AU75" s="74" t="str">
        <f ca="1">IF(ISNUMBER(C75-'Choose Housekeeping Genes'!D$15),C75-'Choose Housekeeping Genes'!D$15,"")</f>
        <v/>
      </c>
      <c r="AV75" s="74" t="str">
        <f ca="1">IF(ISNUMBER(D75-'Choose Housekeeping Genes'!E$15),D75-'Choose Housekeeping Genes'!E$15,"")</f>
        <v/>
      </c>
      <c r="AW75" s="74" t="str">
        <f ca="1">IF(ISNUMBER(E75-'Choose Housekeeping Genes'!F$15),E75-'Choose Housekeeping Genes'!F$15,"")</f>
        <v/>
      </c>
      <c r="AX75" s="74" t="str">
        <f ca="1">IF(ISNUMBER(F75-'Choose Housekeeping Genes'!G$15),F75-'Choose Housekeeping Genes'!G$15,"")</f>
        <v/>
      </c>
      <c r="AY75" s="74" t="str">
        <f ca="1">IF(ISNUMBER(G75-'Choose Housekeeping Genes'!H$15),G75-'Choose Housekeeping Genes'!H$15,"")</f>
        <v/>
      </c>
      <c r="AZ75" s="74" t="str">
        <f ca="1">IF(ISNUMBER(H75-'Choose Housekeeping Genes'!I$15),H75-'Choose Housekeeping Genes'!I$15,"")</f>
        <v/>
      </c>
      <c r="BA75" s="74" t="str">
        <f ca="1">IF(ISNUMBER(I75-'Choose Housekeeping Genes'!J$15),I75-'Choose Housekeeping Genes'!J$15,"")</f>
        <v/>
      </c>
      <c r="BB75" s="74" t="str">
        <f ca="1">IF(ISNUMBER(J75-'Choose Housekeeping Genes'!K$15),J75-'Choose Housekeeping Genes'!K$15,"")</f>
        <v/>
      </c>
      <c r="BC75" s="74" t="str">
        <f ca="1">IF(ISNUMBER(K75-'Choose Housekeeping Genes'!L$15),K75-'Choose Housekeeping Genes'!L$15,"")</f>
        <v/>
      </c>
      <c r="BD75" s="74" t="str">
        <f ca="1">IF(ISNUMBER(L75-'Choose Housekeeping Genes'!M$15),L75-'Choose Housekeeping Genes'!M$15,"")</f>
        <v/>
      </c>
      <c r="BE75" s="74" t="str">
        <f ca="1">IF(ISNUMBER(M75-'Choose Housekeeping Genes'!N$15),M75-'Choose Housekeeping Genes'!N$15,"")</f>
        <v/>
      </c>
      <c r="BF75" s="74" t="str">
        <f ca="1">IF(ISNUMBER(N75-'Choose Housekeeping Genes'!O$15),N75-'Choose Housekeeping Genes'!O$15,"")</f>
        <v/>
      </c>
      <c r="BG75" s="74" t="str">
        <f ca="1">IF(ISNUMBER(O75-'Choose Housekeeping Genes'!P$15),O75-'Choose Housekeeping Genes'!P$15,"")</f>
        <v/>
      </c>
      <c r="BH75" s="74" t="str">
        <f ca="1">IF(ISNUMBER(P75-'Choose Housekeeping Genes'!Q$15),P75-'Choose Housekeeping Genes'!Q$15,"")</f>
        <v/>
      </c>
      <c r="BI75" s="74" t="str">
        <f ca="1">IF(ISNUMBER(Q75-'Choose Housekeeping Genes'!R$15),Q75-'Choose Housekeeping Genes'!R$15,"")</f>
        <v/>
      </c>
      <c r="BJ75" s="74" t="str">
        <f ca="1">IF(ISNUMBER(R75-'Choose Housekeeping Genes'!S$15),R75-'Choose Housekeeping Genes'!S$15,"")</f>
        <v/>
      </c>
      <c r="BK75" s="74" t="str">
        <f ca="1">IF(ISNUMBER(S75-'Choose Housekeeping Genes'!T$15),S75-'Choose Housekeeping Genes'!T$15,"")</f>
        <v/>
      </c>
      <c r="BL75" s="74" t="str">
        <f ca="1">IF(ISNUMBER(T75-'Choose Housekeeping Genes'!U$15),T75-'Choose Housekeeping Genes'!U$15,"")</f>
        <v/>
      </c>
      <c r="BM75" s="74" t="str">
        <f ca="1">IF(ISNUMBER(U75-'Choose Housekeeping Genes'!V$15),U75-'Choose Housekeeping Genes'!V$15,"")</f>
        <v/>
      </c>
      <c r="BN75" s="74" t="str">
        <f ca="1">IF(ISNUMBER(V75-'Choose Housekeeping Genes'!W$15),V75-'Choose Housekeeping Genes'!W$15,"")</f>
        <v/>
      </c>
      <c r="BO75" s="141" t="str">
        <f t="shared" si="8"/>
        <v>PUS1</v>
      </c>
      <c r="BP75" s="139" t="s">
        <v>74</v>
      </c>
      <c r="BQ75" s="74" t="str">
        <f ca="1">IF(ISNUMBER(Y75-'Choose Housekeeping Genes'!AA$15),Y75-'Choose Housekeeping Genes'!AA$15,"")</f>
        <v/>
      </c>
      <c r="BR75" s="74" t="str">
        <f ca="1">IF(ISNUMBER(Z75-'Choose Housekeeping Genes'!AB$15),Z75-'Choose Housekeeping Genes'!AB$15,"")</f>
        <v/>
      </c>
      <c r="BS75" s="74" t="str">
        <f ca="1">IF(ISNUMBER(AA75-'Choose Housekeeping Genes'!AC$15),AA75-'Choose Housekeeping Genes'!AC$15,"")</f>
        <v/>
      </c>
      <c r="BT75" s="74" t="str">
        <f ca="1">IF(ISNUMBER(AB75-'Choose Housekeeping Genes'!AD$15),AB75-'Choose Housekeeping Genes'!AD$15,"")</f>
        <v/>
      </c>
      <c r="BU75" s="74" t="str">
        <f ca="1">IF(ISNUMBER(AC75-'Choose Housekeeping Genes'!AE$15),AC75-'Choose Housekeeping Genes'!AE$15,"")</f>
        <v/>
      </c>
      <c r="BV75" s="74" t="str">
        <f ca="1">IF(ISNUMBER(AD75-'Choose Housekeeping Genes'!AF$15),AD75-'Choose Housekeeping Genes'!AF$15,"")</f>
        <v/>
      </c>
      <c r="BW75" s="74" t="str">
        <f ca="1">IF(ISNUMBER(AE75-'Choose Housekeeping Genes'!AG$15),AE75-'Choose Housekeeping Genes'!AG$15,"")</f>
        <v/>
      </c>
      <c r="BX75" s="74" t="str">
        <f ca="1">IF(ISNUMBER(AF75-'Choose Housekeeping Genes'!AH$15),AF75-'Choose Housekeeping Genes'!AH$15,"")</f>
        <v/>
      </c>
      <c r="BY75" s="74" t="str">
        <f ca="1">IF(ISNUMBER(AG75-'Choose Housekeeping Genes'!AI$15),AG75-'Choose Housekeeping Genes'!AI$15,"")</f>
        <v/>
      </c>
      <c r="BZ75" s="74" t="str">
        <f ca="1">IF(ISNUMBER(AH75-'Choose Housekeeping Genes'!AJ$15),AH75-'Choose Housekeeping Genes'!AJ$15,"")</f>
        <v/>
      </c>
      <c r="CA75" s="74" t="str">
        <f ca="1">IF(ISNUMBER(AI75-'Choose Housekeeping Genes'!AK$15),AI75-'Choose Housekeeping Genes'!AK$15,"")</f>
        <v/>
      </c>
      <c r="CB75" s="74" t="str">
        <f ca="1">IF(ISNUMBER(AJ75-'Choose Housekeeping Genes'!AL$15),AJ75-'Choose Housekeeping Genes'!AL$15,"")</f>
        <v/>
      </c>
      <c r="CC75" s="74" t="str">
        <f ca="1">IF(ISNUMBER(AK75-'Choose Housekeeping Genes'!AM$15),AK75-'Choose Housekeeping Genes'!AM$15,"")</f>
        <v/>
      </c>
      <c r="CD75" s="74" t="str">
        <f ca="1">IF(ISNUMBER(AL75-'Choose Housekeeping Genes'!AN$15),AL75-'Choose Housekeeping Genes'!AN$15,"")</f>
        <v/>
      </c>
      <c r="CE75" s="74" t="str">
        <f ca="1">IF(ISNUMBER(AM75-'Choose Housekeeping Genes'!AO$15),AM75-'Choose Housekeeping Genes'!AO$15,"")</f>
        <v/>
      </c>
      <c r="CF75" s="74" t="str">
        <f ca="1">IF(ISNUMBER(AN75-'Choose Housekeeping Genes'!AP$15),AN75-'Choose Housekeeping Genes'!AP$15,"")</f>
        <v/>
      </c>
      <c r="CG75" s="74" t="str">
        <f ca="1">IF(ISNUMBER(AO75-'Choose Housekeeping Genes'!AQ$15),AO75-'Choose Housekeeping Genes'!AQ$15,"")</f>
        <v/>
      </c>
      <c r="CH75" s="74" t="str">
        <f ca="1">IF(ISNUMBER(AP75-'Choose Housekeeping Genes'!AR$15),AP75-'Choose Housekeeping Genes'!AR$15,"")</f>
        <v/>
      </c>
      <c r="CI75" s="74" t="str">
        <f ca="1">IF(ISNUMBER(AQ75-'Choose Housekeeping Genes'!AS$15),AQ75-'Choose Housekeeping Genes'!AS$15,"")</f>
        <v/>
      </c>
      <c r="CJ75" s="74" t="str">
        <f ca="1">IF(ISNUMBER(AR75-'Choose Housekeeping Genes'!AT$15),AR75-'Choose Housekeeping Genes'!AT$15,"")</f>
        <v/>
      </c>
      <c r="CK75" s="22" t="e">
        <f t="shared" ca="1" si="9"/>
        <v>#DIV/0!</v>
      </c>
      <c r="CL75" s="111" t="e">
        <f t="shared" ca="1" si="10"/>
        <v>#DIV/0!</v>
      </c>
    </row>
    <row r="76" spans="1:90" ht="12.75" customHeight="1" x14ac:dyDescent="0.2">
      <c r="A76" s="27" t="str">
        <f>'Test Sample Data'!A76</f>
        <v>PUS3</v>
      </c>
      <c r="B76" s="28" t="s">
        <v>75</v>
      </c>
      <c r="C76" s="74" t="str">
        <f>IF(SUM('Test Sample Data'!C$3:C$98)&gt;10,IF(AND(ISNUMBER('Test Sample Data'!C76),'Test Sample Data'!C76&lt;35,'Test Sample Data'!C76&gt;0),'Test Sample Data'!C76-'Choose Housekeeping Genes'!D$25,35-'Choose Housekeeping Genes'!D$25),"")</f>
        <v/>
      </c>
      <c r="D76" s="74" t="str">
        <f>IF(SUM('Test Sample Data'!D$3:D$98)&gt;10,IF(AND(ISNUMBER('Test Sample Data'!D76),'Test Sample Data'!D76&lt;35,'Test Sample Data'!D76&gt;0),'Test Sample Data'!D76-'Choose Housekeeping Genes'!E$25,35-'Choose Housekeeping Genes'!E$25),"")</f>
        <v/>
      </c>
      <c r="E76" s="74" t="str">
        <f>IF(SUM('Test Sample Data'!E$3:E$98)&gt;10,IF(AND(ISNUMBER('Test Sample Data'!E76),'Test Sample Data'!E76&lt;35,'Test Sample Data'!E76&gt;0),'Test Sample Data'!E76-'Choose Housekeeping Genes'!F$25,35-'Choose Housekeeping Genes'!F$25),"")</f>
        <v/>
      </c>
      <c r="F76" s="74" t="str">
        <f>IF(SUM('Test Sample Data'!F$3:F$98)&gt;10,IF(AND(ISNUMBER('Test Sample Data'!F76),'Test Sample Data'!F76&lt;35,'Test Sample Data'!F76&gt;0),'Test Sample Data'!F76-'Choose Housekeeping Genes'!G$25,35-'Choose Housekeeping Genes'!G$25),"")</f>
        <v/>
      </c>
      <c r="G76" s="74" t="str">
        <f>IF(SUM('Test Sample Data'!G$3:G$98)&gt;10,IF(AND(ISNUMBER('Test Sample Data'!G76),'Test Sample Data'!G76&lt;35,'Test Sample Data'!G76&gt;0),'Test Sample Data'!G76-'Choose Housekeeping Genes'!H$25,35-'Choose Housekeeping Genes'!H$25),"")</f>
        <v/>
      </c>
      <c r="H76" s="74" t="str">
        <f>IF(SUM('Test Sample Data'!H$3:H$98)&gt;10,IF(AND(ISNUMBER('Test Sample Data'!H76),'Test Sample Data'!H76&lt;35,'Test Sample Data'!H76&gt;0),'Test Sample Data'!H76-'Choose Housekeeping Genes'!I$25,35-'Choose Housekeeping Genes'!I$25),"")</f>
        <v/>
      </c>
      <c r="I76" s="74" t="str">
        <f>IF(SUM('Test Sample Data'!I$3:I$98)&gt;10,IF(AND(ISNUMBER('Test Sample Data'!I76),'Test Sample Data'!I76&lt;35,'Test Sample Data'!I76&gt;0),'Test Sample Data'!I76-'Choose Housekeeping Genes'!J$25,35-'Choose Housekeeping Genes'!J$25),"")</f>
        <v/>
      </c>
      <c r="J76" s="74" t="str">
        <f>IF(SUM('Test Sample Data'!J$3:J$98)&gt;10,IF(AND(ISNUMBER('Test Sample Data'!J76),'Test Sample Data'!J76&lt;35,'Test Sample Data'!J76&gt;0),'Test Sample Data'!J76-'Choose Housekeeping Genes'!K$25,35-'Choose Housekeeping Genes'!K$25),"")</f>
        <v/>
      </c>
      <c r="K76" s="74" t="str">
        <f>IF(SUM('Test Sample Data'!K$3:K$98)&gt;10,IF(AND(ISNUMBER('Test Sample Data'!K76),'Test Sample Data'!K76&lt;35,'Test Sample Data'!K76&gt;0),'Test Sample Data'!K76-'Choose Housekeeping Genes'!L$25,35-'Choose Housekeeping Genes'!L$25),"")</f>
        <v/>
      </c>
      <c r="L76" s="74" t="str">
        <f>IF(SUM('Test Sample Data'!L$3:L$98)&gt;10,IF(AND(ISNUMBER('Test Sample Data'!L76),'Test Sample Data'!L76&lt;35,'Test Sample Data'!L76&gt;0),'Test Sample Data'!L76-'Choose Housekeeping Genes'!M$25,35-'Choose Housekeeping Genes'!M$25),"")</f>
        <v/>
      </c>
      <c r="M76" s="74" t="str">
        <f>IF(SUM('Test Sample Data'!M$3:M$98)&gt;10,IF(AND(ISNUMBER('Test Sample Data'!M76),'Test Sample Data'!M76&lt;35,'Test Sample Data'!M76&gt;0),'Test Sample Data'!M76-'Choose Housekeeping Genes'!N$25,35-'Choose Housekeeping Genes'!N$25),"")</f>
        <v/>
      </c>
      <c r="N76" s="74" t="str">
        <f>IF(SUM('Test Sample Data'!N$3:N$98)&gt;10,IF(AND(ISNUMBER('Test Sample Data'!N76),'Test Sample Data'!N76&lt;35,'Test Sample Data'!N76&gt;0),'Test Sample Data'!N76-'Choose Housekeeping Genes'!O$25,35-'Choose Housekeeping Genes'!O$25),"")</f>
        <v/>
      </c>
      <c r="O76" s="74" t="str">
        <f>IF(SUM('Test Sample Data'!O$3:O$98)&gt;10,IF(AND(ISNUMBER('Test Sample Data'!O76),'Test Sample Data'!O76&lt;35,'Test Sample Data'!O76&gt;0),'Test Sample Data'!O76-'Choose Housekeeping Genes'!P$25,35-'Choose Housekeeping Genes'!P$25),"")</f>
        <v/>
      </c>
      <c r="P76" s="74" t="str">
        <f>IF(SUM('Test Sample Data'!P$3:P$98)&gt;10,IF(AND(ISNUMBER('Test Sample Data'!P76),'Test Sample Data'!P76&lt;35,'Test Sample Data'!P76&gt;0),'Test Sample Data'!P76-'Choose Housekeeping Genes'!Q$25,35-'Choose Housekeeping Genes'!Q$25),"")</f>
        <v/>
      </c>
      <c r="Q76" s="74" t="str">
        <f>IF(SUM('Test Sample Data'!Q$3:Q$98)&gt;10,IF(AND(ISNUMBER('Test Sample Data'!Q76),'Test Sample Data'!Q76&lt;35,'Test Sample Data'!Q76&gt;0),'Test Sample Data'!Q76-'Choose Housekeeping Genes'!R$25,35-'Choose Housekeeping Genes'!R$25),"")</f>
        <v/>
      </c>
      <c r="R76" s="74" t="str">
        <f>IF(SUM('Test Sample Data'!R$3:R$98)&gt;10,IF(AND(ISNUMBER('Test Sample Data'!R76),'Test Sample Data'!R76&lt;35,'Test Sample Data'!R76&gt;0),'Test Sample Data'!R76-'Choose Housekeeping Genes'!S$25,35-'Choose Housekeeping Genes'!S$25),"")</f>
        <v/>
      </c>
      <c r="S76" s="74" t="str">
        <f>IF(SUM('Test Sample Data'!S$3:S$98)&gt;10,IF(AND(ISNUMBER('Test Sample Data'!S76),'Test Sample Data'!S76&lt;35,'Test Sample Data'!S76&gt;0),'Test Sample Data'!S76-'Choose Housekeeping Genes'!T$25,35-'Choose Housekeeping Genes'!T$25),"")</f>
        <v/>
      </c>
      <c r="T76" s="74" t="str">
        <f>IF(SUM('Test Sample Data'!T$3:T$98)&gt;10,IF(AND(ISNUMBER('Test Sample Data'!T76),'Test Sample Data'!T76&lt;35,'Test Sample Data'!T76&gt;0),'Test Sample Data'!T76-'Choose Housekeeping Genes'!U$25,35-'Choose Housekeeping Genes'!U$25),"")</f>
        <v/>
      </c>
      <c r="U76" s="74" t="str">
        <f>IF(SUM('Test Sample Data'!U$3:U$98)&gt;10,IF(AND(ISNUMBER('Test Sample Data'!U76),'Test Sample Data'!U76&lt;35,'Test Sample Data'!U76&gt;0),'Test Sample Data'!U76-'Choose Housekeeping Genes'!V$25,35-'Choose Housekeeping Genes'!V$25),"")</f>
        <v/>
      </c>
      <c r="V76" s="74" t="str">
        <f>IF(SUM('Test Sample Data'!V$3:V$98)&gt;10,IF(AND(ISNUMBER('Test Sample Data'!V76),'Test Sample Data'!V76&lt;35,'Test Sample Data'!V76&gt;0),'Test Sample Data'!V76-'Choose Housekeeping Genes'!W$25,35-'Choose Housekeeping Genes'!W$25),"")</f>
        <v/>
      </c>
      <c r="W76" s="138" t="str">
        <f>'Control Sample Data'!A76</f>
        <v>PUS3</v>
      </c>
      <c r="X76" s="139" t="s">
        <v>75</v>
      </c>
      <c r="Y76" s="74" t="str">
        <f>IF(SUM('Control Sample Data'!C$3:C$98)&gt;10,IF(AND(ISNUMBER('Control Sample Data'!C76),'Control Sample Data'!C76&lt;35,'Control Sample Data'!C76&gt;0),'Control Sample Data'!C76-'Choose Housekeeping Genes'!AA$25,35-'Choose Housekeeping Genes'!AA$25),"")</f>
        <v/>
      </c>
      <c r="Z76" s="74" t="str">
        <f>IF(SUM('Control Sample Data'!D$3:D$98)&gt;10,IF(AND(ISNUMBER('Control Sample Data'!D76),'Control Sample Data'!D76&lt;35,'Control Sample Data'!D76&gt;0),'Control Sample Data'!D76-'Choose Housekeeping Genes'!AB$25,35-'Choose Housekeeping Genes'!AB$25),"")</f>
        <v/>
      </c>
      <c r="AA76" s="74" t="str">
        <f>IF(SUM('Control Sample Data'!E$3:E$98)&gt;10,IF(AND(ISNUMBER('Control Sample Data'!E76),'Control Sample Data'!E76&lt;35,'Control Sample Data'!E76&gt;0),'Control Sample Data'!E76-'Choose Housekeeping Genes'!AC$25,35-'Choose Housekeeping Genes'!AC$25),"")</f>
        <v/>
      </c>
      <c r="AB76" s="74" t="str">
        <f>IF(SUM('Control Sample Data'!F$3:F$98)&gt;10,IF(AND(ISNUMBER('Control Sample Data'!F76),'Control Sample Data'!F76&lt;35,'Control Sample Data'!F76&gt;0),'Control Sample Data'!F76-'Choose Housekeeping Genes'!AD$25,35-'Choose Housekeeping Genes'!AD$25),"")</f>
        <v/>
      </c>
      <c r="AC76" s="74" t="str">
        <f>IF(SUM('Control Sample Data'!G$3:G$98)&gt;10,IF(AND(ISNUMBER('Control Sample Data'!G76),'Control Sample Data'!G76&lt;35,'Control Sample Data'!G76&gt;0),'Control Sample Data'!G76-'Choose Housekeeping Genes'!AE$25,35-'Choose Housekeeping Genes'!AE$25),"")</f>
        <v/>
      </c>
      <c r="AD76" s="74" t="str">
        <f>IF(SUM('Control Sample Data'!H$3:H$98)&gt;10,IF(AND(ISNUMBER('Control Sample Data'!H76),'Control Sample Data'!H76&lt;35,'Control Sample Data'!H76&gt;0),'Control Sample Data'!H76-'Choose Housekeeping Genes'!AF$25,35-'Choose Housekeeping Genes'!AF$25),"")</f>
        <v/>
      </c>
      <c r="AE76" s="74" t="str">
        <f>IF(SUM('Control Sample Data'!I$3:I$98)&gt;10,IF(AND(ISNUMBER('Control Sample Data'!I76),'Control Sample Data'!I76&lt;35,'Control Sample Data'!I76&gt;0),'Control Sample Data'!I76-'Choose Housekeeping Genes'!AG$25,35-'Choose Housekeeping Genes'!AG$25),"")</f>
        <v/>
      </c>
      <c r="AF76" s="74" t="str">
        <f>IF(SUM('Control Sample Data'!J$3:J$98)&gt;10,IF(AND(ISNUMBER('Control Sample Data'!J76),'Control Sample Data'!J76&lt;35,'Control Sample Data'!J76&gt;0),'Control Sample Data'!J76-'Choose Housekeeping Genes'!AH$25,35-'Choose Housekeeping Genes'!AH$25),"")</f>
        <v/>
      </c>
      <c r="AG76" s="74" t="str">
        <f>IF(SUM('Control Sample Data'!K$3:K$98)&gt;10,IF(AND(ISNUMBER('Control Sample Data'!K76),'Control Sample Data'!K76&lt;35,'Control Sample Data'!K76&gt;0),'Control Sample Data'!K76-'Choose Housekeeping Genes'!AI$25,35-'Choose Housekeeping Genes'!AI$25),"")</f>
        <v/>
      </c>
      <c r="AH76" s="74" t="str">
        <f>IF(SUM('Control Sample Data'!L$3:L$98)&gt;10,IF(AND(ISNUMBER('Control Sample Data'!L76),'Control Sample Data'!L76&lt;35,'Control Sample Data'!L76&gt;0),'Control Sample Data'!L76-'Choose Housekeeping Genes'!AJ$25,35-'Choose Housekeeping Genes'!AJ$25),"")</f>
        <v/>
      </c>
      <c r="AI76" s="74" t="str">
        <f>IF(SUM('Control Sample Data'!M$3:M$98)&gt;10,IF(AND(ISNUMBER('Control Sample Data'!M76),'Control Sample Data'!M76&lt;35,'Control Sample Data'!M76&gt;0),'Control Sample Data'!M76-'Choose Housekeeping Genes'!AK$25,35-'Choose Housekeeping Genes'!AK$25),"")</f>
        <v/>
      </c>
      <c r="AJ76" s="74" t="str">
        <f>IF(SUM('Control Sample Data'!N$3:N$98)&gt;10,IF(AND(ISNUMBER('Control Sample Data'!N76),'Control Sample Data'!N76&lt;35,'Control Sample Data'!N76&gt;0),'Control Sample Data'!N76-'Choose Housekeeping Genes'!AL$25,35-'Choose Housekeeping Genes'!AL$25),"")</f>
        <v/>
      </c>
      <c r="AK76" s="74" t="str">
        <f>IF(SUM('Control Sample Data'!O$3:O$98)&gt;10,IF(AND(ISNUMBER('Control Sample Data'!O76),'Control Sample Data'!O76&lt;35,'Control Sample Data'!O76&gt;0),'Control Sample Data'!O76-'Choose Housekeeping Genes'!AM$25,35-'Choose Housekeeping Genes'!AM$25),"")</f>
        <v/>
      </c>
      <c r="AL76" s="74" t="str">
        <f>IF(SUM('Control Sample Data'!P$3:P$98)&gt;10,IF(AND(ISNUMBER('Control Sample Data'!P76),'Control Sample Data'!P76&lt;35,'Control Sample Data'!P76&gt;0),'Control Sample Data'!P76-'Choose Housekeeping Genes'!AN$25,35-'Choose Housekeeping Genes'!AN$25),"")</f>
        <v/>
      </c>
      <c r="AM76" s="74" t="str">
        <f>IF(SUM('Control Sample Data'!Q$3:Q$98)&gt;10,IF(AND(ISNUMBER('Control Sample Data'!Q76),'Control Sample Data'!Q76&lt;35,'Control Sample Data'!Q76&gt;0),'Control Sample Data'!Q76-'Choose Housekeeping Genes'!AO$25,35-'Choose Housekeeping Genes'!AO$25),"")</f>
        <v/>
      </c>
      <c r="AN76" s="74" t="str">
        <f>IF(SUM('Control Sample Data'!R$3:R$98)&gt;10,IF(AND(ISNUMBER('Control Sample Data'!R76),'Control Sample Data'!R76&lt;35,'Control Sample Data'!R76&gt;0),'Control Sample Data'!R76-'Choose Housekeeping Genes'!AP$25,35-'Choose Housekeeping Genes'!AP$25),"")</f>
        <v/>
      </c>
      <c r="AO76" s="74" t="str">
        <f>IF(SUM('Control Sample Data'!S$3:S$98)&gt;10,IF(AND(ISNUMBER('Control Sample Data'!S76),'Control Sample Data'!S76&lt;35,'Control Sample Data'!S76&gt;0),'Control Sample Data'!S76-'Choose Housekeeping Genes'!AQ$25,35-'Choose Housekeeping Genes'!AQ$25),"")</f>
        <v/>
      </c>
      <c r="AP76" s="74" t="str">
        <f>IF(SUM('Control Sample Data'!T$3:T$98)&gt;10,IF(AND(ISNUMBER('Control Sample Data'!T76),'Control Sample Data'!T76&lt;35,'Control Sample Data'!T76&gt;0),'Control Sample Data'!T76-'Choose Housekeeping Genes'!AR$25,35-'Choose Housekeeping Genes'!AR$25),"")</f>
        <v/>
      </c>
      <c r="AQ76" s="74" t="str">
        <f>IF(SUM('Control Sample Data'!U$3:U$98)&gt;10,IF(AND(ISNUMBER('Control Sample Data'!U76),'Control Sample Data'!U76&lt;35,'Control Sample Data'!U76&gt;0),'Control Sample Data'!U76-'Choose Housekeeping Genes'!AS$25,35-'Choose Housekeeping Genes'!AS$25),"")</f>
        <v/>
      </c>
      <c r="AR76" s="74" t="str">
        <f>IF(SUM('Control Sample Data'!V$3:V$98)&gt;10,IF(AND(ISNUMBER('Control Sample Data'!V76),'Control Sample Data'!V76&lt;35,'Control Sample Data'!V76&gt;0),'Control Sample Data'!V76-'Choose Housekeeping Genes'!AT$25,35-'Choose Housekeeping Genes'!AT$25),"")</f>
        <v/>
      </c>
      <c r="AS76" s="29" t="str">
        <f>'Control Sample Data'!A76</f>
        <v>PUS3</v>
      </c>
      <c r="AT76" s="28" t="s">
        <v>75</v>
      </c>
      <c r="AU76" s="74" t="str">
        <f ca="1">IF(ISNUMBER(C76-'Choose Housekeeping Genes'!D$15),C76-'Choose Housekeeping Genes'!D$15,"")</f>
        <v/>
      </c>
      <c r="AV76" s="74" t="str">
        <f ca="1">IF(ISNUMBER(D76-'Choose Housekeeping Genes'!E$15),D76-'Choose Housekeeping Genes'!E$15,"")</f>
        <v/>
      </c>
      <c r="AW76" s="74" t="str">
        <f ca="1">IF(ISNUMBER(E76-'Choose Housekeeping Genes'!F$15),E76-'Choose Housekeeping Genes'!F$15,"")</f>
        <v/>
      </c>
      <c r="AX76" s="74" t="str">
        <f ca="1">IF(ISNUMBER(F76-'Choose Housekeeping Genes'!G$15),F76-'Choose Housekeeping Genes'!G$15,"")</f>
        <v/>
      </c>
      <c r="AY76" s="74" t="str">
        <f ca="1">IF(ISNUMBER(G76-'Choose Housekeeping Genes'!H$15),G76-'Choose Housekeeping Genes'!H$15,"")</f>
        <v/>
      </c>
      <c r="AZ76" s="74" t="str">
        <f ca="1">IF(ISNUMBER(H76-'Choose Housekeeping Genes'!I$15),H76-'Choose Housekeeping Genes'!I$15,"")</f>
        <v/>
      </c>
      <c r="BA76" s="74" t="str">
        <f ca="1">IF(ISNUMBER(I76-'Choose Housekeeping Genes'!J$15),I76-'Choose Housekeeping Genes'!J$15,"")</f>
        <v/>
      </c>
      <c r="BB76" s="74" t="str">
        <f ca="1">IF(ISNUMBER(J76-'Choose Housekeeping Genes'!K$15),J76-'Choose Housekeeping Genes'!K$15,"")</f>
        <v/>
      </c>
      <c r="BC76" s="74" t="str">
        <f ca="1">IF(ISNUMBER(K76-'Choose Housekeeping Genes'!L$15),K76-'Choose Housekeeping Genes'!L$15,"")</f>
        <v/>
      </c>
      <c r="BD76" s="74" t="str">
        <f ca="1">IF(ISNUMBER(L76-'Choose Housekeeping Genes'!M$15),L76-'Choose Housekeeping Genes'!M$15,"")</f>
        <v/>
      </c>
      <c r="BE76" s="74" t="str">
        <f ca="1">IF(ISNUMBER(M76-'Choose Housekeeping Genes'!N$15),M76-'Choose Housekeeping Genes'!N$15,"")</f>
        <v/>
      </c>
      <c r="BF76" s="74" t="str">
        <f ca="1">IF(ISNUMBER(N76-'Choose Housekeeping Genes'!O$15),N76-'Choose Housekeeping Genes'!O$15,"")</f>
        <v/>
      </c>
      <c r="BG76" s="74" t="str">
        <f ca="1">IF(ISNUMBER(O76-'Choose Housekeeping Genes'!P$15),O76-'Choose Housekeeping Genes'!P$15,"")</f>
        <v/>
      </c>
      <c r="BH76" s="74" t="str">
        <f ca="1">IF(ISNUMBER(P76-'Choose Housekeeping Genes'!Q$15),P76-'Choose Housekeeping Genes'!Q$15,"")</f>
        <v/>
      </c>
      <c r="BI76" s="74" t="str">
        <f ca="1">IF(ISNUMBER(Q76-'Choose Housekeeping Genes'!R$15),Q76-'Choose Housekeeping Genes'!R$15,"")</f>
        <v/>
      </c>
      <c r="BJ76" s="74" t="str">
        <f ca="1">IF(ISNUMBER(R76-'Choose Housekeeping Genes'!S$15),R76-'Choose Housekeeping Genes'!S$15,"")</f>
        <v/>
      </c>
      <c r="BK76" s="74" t="str">
        <f ca="1">IF(ISNUMBER(S76-'Choose Housekeeping Genes'!T$15),S76-'Choose Housekeeping Genes'!T$15,"")</f>
        <v/>
      </c>
      <c r="BL76" s="74" t="str">
        <f ca="1">IF(ISNUMBER(T76-'Choose Housekeeping Genes'!U$15),T76-'Choose Housekeeping Genes'!U$15,"")</f>
        <v/>
      </c>
      <c r="BM76" s="74" t="str">
        <f ca="1">IF(ISNUMBER(U76-'Choose Housekeeping Genes'!V$15),U76-'Choose Housekeeping Genes'!V$15,"")</f>
        <v/>
      </c>
      <c r="BN76" s="74" t="str">
        <f ca="1">IF(ISNUMBER(V76-'Choose Housekeeping Genes'!W$15),V76-'Choose Housekeeping Genes'!W$15,"")</f>
        <v/>
      </c>
      <c r="BO76" s="141" t="str">
        <f t="shared" si="8"/>
        <v>PUS3</v>
      </c>
      <c r="BP76" s="139" t="s">
        <v>75</v>
      </c>
      <c r="BQ76" s="74" t="str">
        <f ca="1">IF(ISNUMBER(Y76-'Choose Housekeeping Genes'!AA$15),Y76-'Choose Housekeeping Genes'!AA$15,"")</f>
        <v/>
      </c>
      <c r="BR76" s="74" t="str">
        <f ca="1">IF(ISNUMBER(Z76-'Choose Housekeeping Genes'!AB$15),Z76-'Choose Housekeeping Genes'!AB$15,"")</f>
        <v/>
      </c>
      <c r="BS76" s="74" t="str">
        <f ca="1">IF(ISNUMBER(AA76-'Choose Housekeeping Genes'!AC$15),AA76-'Choose Housekeeping Genes'!AC$15,"")</f>
        <v/>
      </c>
      <c r="BT76" s="74" t="str">
        <f ca="1">IF(ISNUMBER(AB76-'Choose Housekeeping Genes'!AD$15),AB76-'Choose Housekeeping Genes'!AD$15,"")</f>
        <v/>
      </c>
      <c r="BU76" s="74" t="str">
        <f ca="1">IF(ISNUMBER(AC76-'Choose Housekeeping Genes'!AE$15),AC76-'Choose Housekeeping Genes'!AE$15,"")</f>
        <v/>
      </c>
      <c r="BV76" s="74" t="str">
        <f ca="1">IF(ISNUMBER(AD76-'Choose Housekeeping Genes'!AF$15),AD76-'Choose Housekeeping Genes'!AF$15,"")</f>
        <v/>
      </c>
      <c r="BW76" s="74" t="str">
        <f ca="1">IF(ISNUMBER(AE76-'Choose Housekeeping Genes'!AG$15),AE76-'Choose Housekeeping Genes'!AG$15,"")</f>
        <v/>
      </c>
      <c r="BX76" s="74" t="str">
        <f ca="1">IF(ISNUMBER(AF76-'Choose Housekeeping Genes'!AH$15),AF76-'Choose Housekeeping Genes'!AH$15,"")</f>
        <v/>
      </c>
      <c r="BY76" s="74" t="str">
        <f ca="1">IF(ISNUMBER(AG76-'Choose Housekeeping Genes'!AI$15),AG76-'Choose Housekeeping Genes'!AI$15,"")</f>
        <v/>
      </c>
      <c r="BZ76" s="74" t="str">
        <f ca="1">IF(ISNUMBER(AH76-'Choose Housekeeping Genes'!AJ$15),AH76-'Choose Housekeeping Genes'!AJ$15,"")</f>
        <v/>
      </c>
      <c r="CA76" s="74" t="str">
        <f ca="1">IF(ISNUMBER(AI76-'Choose Housekeeping Genes'!AK$15),AI76-'Choose Housekeeping Genes'!AK$15,"")</f>
        <v/>
      </c>
      <c r="CB76" s="74" t="str">
        <f ca="1">IF(ISNUMBER(AJ76-'Choose Housekeeping Genes'!AL$15),AJ76-'Choose Housekeeping Genes'!AL$15,"")</f>
        <v/>
      </c>
      <c r="CC76" s="74" t="str">
        <f ca="1">IF(ISNUMBER(AK76-'Choose Housekeeping Genes'!AM$15),AK76-'Choose Housekeeping Genes'!AM$15,"")</f>
        <v/>
      </c>
      <c r="CD76" s="74" t="str">
        <f ca="1">IF(ISNUMBER(AL76-'Choose Housekeeping Genes'!AN$15),AL76-'Choose Housekeeping Genes'!AN$15,"")</f>
        <v/>
      </c>
      <c r="CE76" s="74" t="str">
        <f ca="1">IF(ISNUMBER(AM76-'Choose Housekeeping Genes'!AO$15),AM76-'Choose Housekeeping Genes'!AO$15,"")</f>
        <v/>
      </c>
      <c r="CF76" s="74" t="str">
        <f ca="1">IF(ISNUMBER(AN76-'Choose Housekeeping Genes'!AP$15),AN76-'Choose Housekeeping Genes'!AP$15,"")</f>
        <v/>
      </c>
      <c r="CG76" s="74" t="str">
        <f ca="1">IF(ISNUMBER(AO76-'Choose Housekeeping Genes'!AQ$15),AO76-'Choose Housekeeping Genes'!AQ$15,"")</f>
        <v/>
      </c>
      <c r="CH76" s="74" t="str">
        <f ca="1">IF(ISNUMBER(AP76-'Choose Housekeeping Genes'!AR$15),AP76-'Choose Housekeeping Genes'!AR$15,"")</f>
        <v/>
      </c>
      <c r="CI76" s="74" t="str">
        <f ca="1">IF(ISNUMBER(AQ76-'Choose Housekeeping Genes'!AS$15),AQ76-'Choose Housekeeping Genes'!AS$15,"")</f>
        <v/>
      </c>
      <c r="CJ76" s="74" t="str">
        <f ca="1">IF(ISNUMBER(AR76-'Choose Housekeeping Genes'!AT$15),AR76-'Choose Housekeeping Genes'!AT$15,"")</f>
        <v/>
      </c>
      <c r="CK76" s="22" t="e">
        <f t="shared" ca="1" si="9"/>
        <v>#DIV/0!</v>
      </c>
      <c r="CL76" s="111" t="e">
        <f t="shared" ca="1" si="10"/>
        <v>#DIV/0!</v>
      </c>
    </row>
    <row r="77" spans="1:90" ht="12.75" customHeight="1" x14ac:dyDescent="0.2">
      <c r="A77" s="27" t="str">
        <f>'Test Sample Data'!A77</f>
        <v>PUS7</v>
      </c>
      <c r="B77" s="28" t="s">
        <v>76</v>
      </c>
      <c r="C77" s="74" t="str">
        <f>IF(SUM('Test Sample Data'!C$3:C$98)&gt;10,IF(AND(ISNUMBER('Test Sample Data'!C77),'Test Sample Data'!C77&lt;35,'Test Sample Data'!C77&gt;0),'Test Sample Data'!C77-'Choose Housekeeping Genes'!D$25,35-'Choose Housekeeping Genes'!D$25),"")</f>
        <v/>
      </c>
      <c r="D77" s="74" t="str">
        <f>IF(SUM('Test Sample Data'!D$3:D$98)&gt;10,IF(AND(ISNUMBER('Test Sample Data'!D77),'Test Sample Data'!D77&lt;35,'Test Sample Data'!D77&gt;0),'Test Sample Data'!D77-'Choose Housekeeping Genes'!E$25,35-'Choose Housekeeping Genes'!E$25),"")</f>
        <v/>
      </c>
      <c r="E77" s="74" t="str">
        <f>IF(SUM('Test Sample Data'!E$3:E$98)&gt;10,IF(AND(ISNUMBER('Test Sample Data'!E77),'Test Sample Data'!E77&lt;35,'Test Sample Data'!E77&gt;0),'Test Sample Data'!E77-'Choose Housekeeping Genes'!F$25,35-'Choose Housekeeping Genes'!F$25),"")</f>
        <v/>
      </c>
      <c r="F77" s="74" t="str">
        <f>IF(SUM('Test Sample Data'!F$3:F$98)&gt;10,IF(AND(ISNUMBER('Test Sample Data'!F77),'Test Sample Data'!F77&lt;35,'Test Sample Data'!F77&gt;0),'Test Sample Data'!F77-'Choose Housekeeping Genes'!G$25,35-'Choose Housekeeping Genes'!G$25),"")</f>
        <v/>
      </c>
      <c r="G77" s="74" t="str">
        <f>IF(SUM('Test Sample Data'!G$3:G$98)&gt;10,IF(AND(ISNUMBER('Test Sample Data'!G77),'Test Sample Data'!G77&lt;35,'Test Sample Data'!G77&gt;0),'Test Sample Data'!G77-'Choose Housekeeping Genes'!H$25,35-'Choose Housekeeping Genes'!H$25),"")</f>
        <v/>
      </c>
      <c r="H77" s="74" t="str">
        <f>IF(SUM('Test Sample Data'!H$3:H$98)&gt;10,IF(AND(ISNUMBER('Test Sample Data'!H77),'Test Sample Data'!H77&lt;35,'Test Sample Data'!H77&gt;0),'Test Sample Data'!H77-'Choose Housekeeping Genes'!I$25,35-'Choose Housekeeping Genes'!I$25),"")</f>
        <v/>
      </c>
      <c r="I77" s="74" t="str">
        <f>IF(SUM('Test Sample Data'!I$3:I$98)&gt;10,IF(AND(ISNUMBER('Test Sample Data'!I77),'Test Sample Data'!I77&lt;35,'Test Sample Data'!I77&gt;0),'Test Sample Data'!I77-'Choose Housekeeping Genes'!J$25,35-'Choose Housekeeping Genes'!J$25),"")</f>
        <v/>
      </c>
      <c r="J77" s="74" t="str">
        <f>IF(SUM('Test Sample Data'!J$3:J$98)&gt;10,IF(AND(ISNUMBER('Test Sample Data'!J77),'Test Sample Data'!J77&lt;35,'Test Sample Data'!J77&gt;0),'Test Sample Data'!J77-'Choose Housekeeping Genes'!K$25,35-'Choose Housekeeping Genes'!K$25),"")</f>
        <v/>
      </c>
      <c r="K77" s="74" t="str">
        <f>IF(SUM('Test Sample Data'!K$3:K$98)&gt;10,IF(AND(ISNUMBER('Test Sample Data'!K77),'Test Sample Data'!K77&lt;35,'Test Sample Data'!K77&gt;0),'Test Sample Data'!K77-'Choose Housekeeping Genes'!L$25,35-'Choose Housekeeping Genes'!L$25),"")</f>
        <v/>
      </c>
      <c r="L77" s="74" t="str">
        <f>IF(SUM('Test Sample Data'!L$3:L$98)&gt;10,IF(AND(ISNUMBER('Test Sample Data'!L77),'Test Sample Data'!L77&lt;35,'Test Sample Data'!L77&gt;0),'Test Sample Data'!L77-'Choose Housekeeping Genes'!M$25,35-'Choose Housekeeping Genes'!M$25),"")</f>
        <v/>
      </c>
      <c r="M77" s="74" t="str">
        <f>IF(SUM('Test Sample Data'!M$3:M$98)&gt;10,IF(AND(ISNUMBER('Test Sample Data'!M77),'Test Sample Data'!M77&lt;35,'Test Sample Data'!M77&gt;0),'Test Sample Data'!M77-'Choose Housekeeping Genes'!N$25,35-'Choose Housekeeping Genes'!N$25),"")</f>
        <v/>
      </c>
      <c r="N77" s="74" t="str">
        <f>IF(SUM('Test Sample Data'!N$3:N$98)&gt;10,IF(AND(ISNUMBER('Test Sample Data'!N77),'Test Sample Data'!N77&lt;35,'Test Sample Data'!N77&gt;0),'Test Sample Data'!N77-'Choose Housekeeping Genes'!O$25,35-'Choose Housekeeping Genes'!O$25),"")</f>
        <v/>
      </c>
      <c r="O77" s="74" t="str">
        <f>IF(SUM('Test Sample Data'!O$3:O$98)&gt;10,IF(AND(ISNUMBER('Test Sample Data'!O77),'Test Sample Data'!O77&lt;35,'Test Sample Data'!O77&gt;0),'Test Sample Data'!O77-'Choose Housekeeping Genes'!P$25,35-'Choose Housekeeping Genes'!P$25),"")</f>
        <v/>
      </c>
      <c r="P77" s="74" t="str">
        <f>IF(SUM('Test Sample Data'!P$3:P$98)&gt;10,IF(AND(ISNUMBER('Test Sample Data'!P77),'Test Sample Data'!P77&lt;35,'Test Sample Data'!P77&gt;0),'Test Sample Data'!P77-'Choose Housekeeping Genes'!Q$25,35-'Choose Housekeeping Genes'!Q$25),"")</f>
        <v/>
      </c>
      <c r="Q77" s="74" t="str">
        <f>IF(SUM('Test Sample Data'!Q$3:Q$98)&gt;10,IF(AND(ISNUMBER('Test Sample Data'!Q77),'Test Sample Data'!Q77&lt;35,'Test Sample Data'!Q77&gt;0),'Test Sample Data'!Q77-'Choose Housekeeping Genes'!R$25,35-'Choose Housekeeping Genes'!R$25),"")</f>
        <v/>
      </c>
      <c r="R77" s="74" t="str">
        <f>IF(SUM('Test Sample Data'!R$3:R$98)&gt;10,IF(AND(ISNUMBER('Test Sample Data'!R77),'Test Sample Data'!R77&lt;35,'Test Sample Data'!R77&gt;0),'Test Sample Data'!R77-'Choose Housekeeping Genes'!S$25,35-'Choose Housekeeping Genes'!S$25),"")</f>
        <v/>
      </c>
      <c r="S77" s="74" t="str">
        <f>IF(SUM('Test Sample Data'!S$3:S$98)&gt;10,IF(AND(ISNUMBER('Test Sample Data'!S77),'Test Sample Data'!S77&lt;35,'Test Sample Data'!S77&gt;0),'Test Sample Data'!S77-'Choose Housekeeping Genes'!T$25,35-'Choose Housekeeping Genes'!T$25),"")</f>
        <v/>
      </c>
      <c r="T77" s="74" t="str">
        <f>IF(SUM('Test Sample Data'!T$3:T$98)&gt;10,IF(AND(ISNUMBER('Test Sample Data'!T77),'Test Sample Data'!T77&lt;35,'Test Sample Data'!T77&gt;0),'Test Sample Data'!T77-'Choose Housekeeping Genes'!U$25,35-'Choose Housekeeping Genes'!U$25),"")</f>
        <v/>
      </c>
      <c r="U77" s="74" t="str">
        <f>IF(SUM('Test Sample Data'!U$3:U$98)&gt;10,IF(AND(ISNUMBER('Test Sample Data'!U77),'Test Sample Data'!U77&lt;35,'Test Sample Data'!U77&gt;0),'Test Sample Data'!U77-'Choose Housekeeping Genes'!V$25,35-'Choose Housekeeping Genes'!V$25),"")</f>
        <v/>
      </c>
      <c r="V77" s="74" t="str">
        <f>IF(SUM('Test Sample Data'!V$3:V$98)&gt;10,IF(AND(ISNUMBER('Test Sample Data'!V77),'Test Sample Data'!V77&lt;35,'Test Sample Data'!V77&gt;0),'Test Sample Data'!V77-'Choose Housekeeping Genes'!W$25,35-'Choose Housekeeping Genes'!W$25),"")</f>
        <v/>
      </c>
      <c r="W77" s="138" t="str">
        <f>'Control Sample Data'!A77</f>
        <v>PUS7</v>
      </c>
      <c r="X77" s="139" t="s">
        <v>76</v>
      </c>
      <c r="Y77" s="74" t="str">
        <f>IF(SUM('Control Sample Data'!C$3:C$98)&gt;10,IF(AND(ISNUMBER('Control Sample Data'!C77),'Control Sample Data'!C77&lt;35,'Control Sample Data'!C77&gt;0),'Control Sample Data'!C77-'Choose Housekeeping Genes'!AA$25,35-'Choose Housekeeping Genes'!AA$25),"")</f>
        <v/>
      </c>
      <c r="Z77" s="74" t="str">
        <f>IF(SUM('Control Sample Data'!D$3:D$98)&gt;10,IF(AND(ISNUMBER('Control Sample Data'!D77),'Control Sample Data'!D77&lt;35,'Control Sample Data'!D77&gt;0),'Control Sample Data'!D77-'Choose Housekeeping Genes'!AB$25,35-'Choose Housekeeping Genes'!AB$25),"")</f>
        <v/>
      </c>
      <c r="AA77" s="74" t="str">
        <f>IF(SUM('Control Sample Data'!E$3:E$98)&gt;10,IF(AND(ISNUMBER('Control Sample Data'!E77),'Control Sample Data'!E77&lt;35,'Control Sample Data'!E77&gt;0),'Control Sample Data'!E77-'Choose Housekeeping Genes'!AC$25,35-'Choose Housekeeping Genes'!AC$25),"")</f>
        <v/>
      </c>
      <c r="AB77" s="74" t="str">
        <f>IF(SUM('Control Sample Data'!F$3:F$98)&gt;10,IF(AND(ISNUMBER('Control Sample Data'!F77),'Control Sample Data'!F77&lt;35,'Control Sample Data'!F77&gt;0),'Control Sample Data'!F77-'Choose Housekeeping Genes'!AD$25,35-'Choose Housekeeping Genes'!AD$25),"")</f>
        <v/>
      </c>
      <c r="AC77" s="74" t="str">
        <f>IF(SUM('Control Sample Data'!G$3:G$98)&gt;10,IF(AND(ISNUMBER('Control Sample Data'!G77),'Control Sample Data'!G77&lt;35,'Control Sample Data'!G77&gt;0),'Control Sample Data'!G77-'Choose Housekeeping Genes'!AE$25,35-'Choose Housekeeping Genes'!AE$25),"")</f>
        <v/>
      </c>
      <c r="AD77" s="74" t="str">
        <f>IF(SUM('Control Sample Data'!H$3:H$98)&gt;10,IF(AND(ISNUMBER('Control Sample Data'!H77),'Control Sample Data'!H77&lt;35,'Control Sample Data'!H77&gt;0),'Control Sample Data'!H77-'Choose Housekeeping Genes'!AF$25,35-'Choose Housekeeping Genes'!AF$25),"")</f>
        <v/>
      </c>
      <c r="AE77" s="74" t="str">
        <f>IF(SUM('Control Sample Data'!I$3:I$98)&gt;10,IF(AND(ISNUMBER('Control Sample Data'!I77),'Control Sample Data'!I77&lt;35,'Control Sample Data'!I77&gt;0),'Control Sample Data'!I77-'Choose Housekeeping Genes'!AG$25,35-'Choose Housekeeping Genes'!AG$25),"")</f>
        <v/>
      </c>
      <c r="AF77" s="74" t="str">
        <f>IF(SUM('Control Sample Data'!J$3:J$98)&gt;10,IF(AND(ISNUMBER('Control Sample Data'!J77),'Control Sample Data'!J77&lt;35,'Control Sample Data'!J77&gt;0),'Control Sample Data'!J77-'Choose Housekeeping Genes'!AH$25,35-'Choose Housekeeping Genes'!AH$25),"")</f>
        <v/>
      </c>
      <c r="AG77" s="74" t="str">
        <f>IF(SUM('Control Sample Data'!K$3:K$98)&gt;10,IF(AND(ISNUMBER('Control Sample Data'!K77),'Control Sample Data'!K77&lt;35,'Control Sample Data'!K77&gt;0),'Control Sample Data'!K77-'Choose Housekeeping Genes'!AI$25,35-'Choose Housekeeping Genes'!AI$25),"")</f>
        <v/>
      </c>
      <c r="AH77" s="74" t="str">
        <f>IF(SUM('Control Sample Data'!L$3:L$98)&gt;10,IF(AND(ISNUMBER('Control Sample Data'!L77),'Control Sample Data'!L77&lt;35,'Control Sample Data'!L77&gt;0),'Control Sample Data'!L77-'Choose Housekeeping Genes'!AJ$25,35-'Choose Housekeeping Genes'!AJ$25),"")</f>
        <v/>
      </c>
      <c r="AI77" s="74" t="str">
        <f>IF(SUM('Control Sample Data'!M$3:M$98)&gt;10,IF(AND(ISNUMBER('Control Sample Data'!M77),'Control Sample Data'!M77&lt;35,'Control Sample Data'!M77&gt;0),'Control Sample Data'!M77-'Choose Housekeeping Genes'!AK$25,35-'Choose Housekeeping Genes'!AK$25),"")</f>
        <v/>
      </c>
      <c r="AJ77" s="74" t="str">
        <f>IF(SUM('Control Sample Data'!N$3:N$98)&gt;10,IF(AND(ISNUMBER('Control Sample Data'!N77),'Control Sample Data'!N77&lt;35,'Control Sample Data'!N77&gt;0),'Control Sample Data'!N77-'Choose Housekeeping Genes'!AL$25,35-'Choose Housekeeping Genes'!AL$25),"")</f>
        <v/>
      </c>
      <c r="AK77" s="74" t="str">
        <f>IF(SUM('Control Sample Data'!O$3:O$98)&gt;10,IF(AND(ISNUMBER('Control Sample Data'!O77),'Control Sample Data'!O77&lt;35,'Control Sample Data'!O77&gt;0),'Control Sample Data'!O77-'Choose Housekeeping Genes'!AM$25,35-'Choose Housekeeping Genes'!AM$25),"")</f>
        <v/>
      </c>
      <c r="AL77" s="74" t="str">
        <f>IF(SUM('Control Sample Data'!P$3:P$98)&gt;10,IF(AND(ISNUMBER('Control Sample Data'!P77),'Control Sample Data'!P77&lt;35,'Control Sample Data'!P77&gt;0),'Control Sample Data'!P77-'Choose Housekeeping Genes'!AN$25,35-'Choose Housekeeping Genes'!AN$25),"")</f>
        <v/>
      </c>
      <c r="AM77" s="74" t="str">
        <f>IF(SUM('Control Sample Data'!Q$3:Q$98)&gt;10,IF(AND(ISNUMBER('Control Sample Data'!Q77),'Control Sample Data'!Q77&lt;35,'Control Sample Data'!Q77&gt;0),'Control Sample Data'!Q77-'Choose Housekeeping Genes'!AO$25,35-'Choose Housekeeping Genes'!AO$25),"")</f>
        <v/>
      </c>
      <c r="AN77" s="74" t="str">
        <f>IF(SUM('Control Sample Data'!R$3:R$98)&gt;10,IF(AND(ISNUMBER('Control Sample Data'!R77),'Control Sample Data'!R77&lt;35,'Control Sample Data'!R77&gt;0),'Control Sample Data'!R77-'Choose Housekeeping Genes'!AP$25,35-'Choose Housekeeping Genes'!AP$25),"")</f>
        <v/>
      </c>
      <c r="AO77" s="74" t="str">
        <f>IF(SUM('Control Sample Data'!S$3:S$98)&gt;10,IF(AND(ISNUMBER('Control Sample Data'!S77),'Control Sample Data'!S77&lt;35,'Control Sample Data'!S77&gt;0),'Control Sample Data'!S77-'Choose Housekeeping Genes'!AQ$25,35-'Choose Housekeeping Genes'!AQ$25),"")</f>
        <v/>
      </c>
      <c r="AP77" s="74" t="str">
        <f>IF(SUM('Control Sample Data'!T$3:T$98)&gt;10,IF(AND(ISNUMBER('Control Sample Data'!T77),'Control Sample Data'!T77&lt;35,'Control Sample Data'!T77&gt;0),'Control Sample Data'!T77-'Choose Housekeeping Genes'!AR$25,35-'Choose Housekeeping Genes'!AR$25),"")</f>
        <v/>
      </c>
      <c r="AQ77" s="74" t="str">
        <f>IF(SUM('Control Sample Data'!U$3:U$98)&gt;10,IF(AND(ISNUMBER('Control Sample Data'!U77),'Control Sample Data'!U77&lt;35,'Control Sample Data'!U77&gt;0),'Control Sample Data'!U77-'Choose Housekeeping Genes'!AS$25,35-'Choose Housekeeping Genes'!AS$25),"")</f>
        <v/>
      </c>
      <c r="AR77" s="74" t="str">
        <f>IF(SUM('Control Sample Data'!V$3:V$98)&gt;10,IF(AND(ISNUMBER('Control Sample Data'!V77),'Control Sample Data'!V77&lt;35,'Control Sample Data'!V77&gt;0),'Control Sample Data'!V77-'Choose Housekeeping Genes'!AT$25,35-'Choose Housekeeping Genes'!AT$25),"")</f>
        <v/>
      </c>
      <c r="AS77" s="29" t="str">
        <f>'Control Sample Data'!A77</f>
        <v>PUS7</v>
      </c>
      <c r="AT77" s="28" t="s">
        <v>76</v>
      </c>
      <c r="AU77" s="74" t="str">
        <f ca="1">IF(ISNUMBER(C77-'Choose Housekeeping Genes'!D$15),C77-'Choose Housekeeping Genes'!D$15,"")</f>
        <v/>
      </c>
      <c r="AV77" s="74" t="str">
        <f ca="1">IF(ISNUMBER(D77-'Choose Housekeeping Genes'!E$15),D77-'Choose Housekeeping Genes'!E$15,"")</f>
        <v/>
      </c>
      <c r="AW77" s="74" t="str">
        <f ca="1">IF(ISNUMBER(E77-'Choose Housekeeping Genes'!F$15),E77-'Choose Housekeeping Genes'!F$15,"")</f>
        <v/>
      </c>
      <c r="AX77" s="74" t="str">
        <f ca="1">IF(ISNUMBER(F77-'Choose Housekeeping Genes'!G$15),F77-'Choose Housekeeping Genes'!G$15,"")</f>
        <v/>
      </c>
      <c r="AY77" s="74" t="str">
        <f ca="1">IF(ISNUMBER(G77-'Choose Housekeeping Genes'!H$15),G77-'Choose Housekeeping Genes'!H$15,"")</f>
        <v/>
      </c>
      <c r="AZ77" s="74" t="str">
        <f ca="1">IF(ISNUMBER(H77-'Choose Housekeeping Genes'!I$15),H77-'Choose Housekeeping Genes'!I$15,"")</f>
        <v/>
      </c>
      <c r="BA77" s="74" t="str">
        <f ca="1">IF(ISNUMBER(I77-'Choose Housekeeping Genes'!J$15),I77-'Choose Housekeeping Genes'!J$15,"")</f>
        <v/>
      </c>
      <c r="BB77" s="74" t="str">
        <f ca="1">IF(ISNUMBER(J77-'Choose Housekeeping Genes'!K$15),J77-'Choose Housekeeping Genes'!K$15,"")</f>
        <v/>
      </c>
      <c r="BC77" s="74" t="str">
        <f ca="1">IF(ISNUMBER(K77-'Choose Housekeeping Genes'!L$15),K77-'Choose Housekeeping Genes'!L$15,"")</f>
        <v/>
      </c>
      <c r="BD77" s="74" t="str">
        <f ca="1">IF(ISNUMBER(L77-'Choose Housekeeping Genes'!M$15),L77-'Choose Housekeeping Genes'!M$15,"")</f>
        <v/>
      </c>
      <c r="BE77" s="74" t="str">
        <f ca="1">IF(ISNUMBER(M77-'Choose Housekeeping Genes'!N$15),M77-'Choose Housekeeping Genes'!N$15,"")</f>
        <v/>
      </c>
      <c r="BF77" s="74" t="str">
        <f ca="1">IF(ISNUMBER(N77-'Choose Housekeeping Genes'!O$15),N77-'Choose Housekeeping Genes'!O$15,"")</f>
        <v/>
      </c>
      <c r="BG77" s="74" t="str">
        <f ca="1">IF(ISNUMBER(O77-'Choose Housekeeping Genes'!P$15),O77-'Choose Housekeeping Genes'!P$15,"")</f>
        <v/>
      </c>
      <c r="BH77" s="74" t="str">
        <f ca="1">IF(ISNUMBER(P77-'Choose Housekeeping Genes'!Q$15),P77-'Choose Housekeeping Genes'!Q$15,"")</f>
        <v/>
      </c>
      <c r="BI77" s="74" t="str">
        <f ca="1">IF(ISNUMBER(Q77-'Choose Housekeeping Genes'!R$15),Q77-'Choose Housekeeping Genes'!R$15,"")</f>
        <v/>
      </c>
      <c r="BJ77" s="74" t="str">
        <f ca="1">IF(ISNUMBER(R77-'Choose Housekeeping Genes'!S$15),R77-'Choose Housekeeping Genes'!S$15,"")</f>
        <v/>
      </c>
      <c r="BK77" s="74" t="str">
        <f ca="1">IF(ISNUMBER(S77-'Choose Housekeeping Genes'!T$15),S77-'Choose Housekeeping Genes'!T$15,"")</f>
        <v/>
      </c>
      <c r="BL77" s="74" t="str">
        <f ca="1">IF(ISNUMBER(T77-'Choose Housekeeping Genes'!U$15),T77-'Choose Housekeeping Genes'!U$15,"")</f>
        <v/>
      </c>
      <c r="BM77" s="74" t="str">
        <f ca="1">IF(ISNUMBER(U77-'Choose Housekeeping Genes'!V$15),U77-'Choose Housekeeping Genes'!V$15,"")</f>
        <v/>
      </c>
      <c r="BN77" s="74" t="str">
        <f ca="1">IF(ISNUMBER(V77-'Choose Housekeeping Genes'!W$15),V77-'Choose Housekeeping Genes'!W$15,"")</f>
        <v/>
      </c>
      <c r="BO77" s="141" t="str">
        <f t="shared" si="8"/>
        <v>PUS7</v>
      </c>
      <c r="BP77" s="139" t="s">
        <v>76</v>
      </c>
      <c r="BQ77" s="74" t="str">
        <f ca="1">IF(ISNUMBER(Y77-'Choose Housekeeping Genes'!AA$15),Y77-'Choose Housekeeping Genes'!AA$15,"")</f>
        <v/>
      </c>
      <c r="BR77" s="74" t="str">
        <f ca="1">IF(ISNUMBER(Z77-'Choose Housekeeping Genes'!AB$15),Z77-'Choose Housekeeping Genes'!AB$15,"")</f>
        <v/>
      </c>
      <c r="BS77" s="74" t="str">
        <f ca="1">IF(ISNUMBER(AA77-'Choose Housekeeping Genes'!AC$15),AA77-'Choose Housekeeping Genes'!AC$15,"")</f>
        <v/>
      </c>
      <c r="BT77" s="74" t="str">
        <f ca="1">IF(ISNUMBER(AB77-'Choose Housekeeping Genes'!AD$15),AB77-'Choose Housekeeping Genes'!AD$15,"")</f>
        <v/>
      </c>
      <c r="BU77" s="74" t="str">
        <f ca="1">IF(ISNUMBER(AC77-'Choose Housekeeping Genes'!AE$15),AC77-'Choose Housekeeping Genes'!AE$15,"")</f>
        <v/>
      </c>
      <c r="BV77" s="74" t="str">
        <f ca="1">IF(ISNUMBER(AD77-'Choose Housekeeping Genes'!AF$15),AD77-'Choose Housekeeping Genes'!AF$15,"")</f>
        <v/>
      </c>
      <c r="BW77" s="74" t="str">
        <f ca="1">IF(ISNUMBER(AE77-'Choose Housekeeping Genes'!AG$15),AE77-'Choose Housekeeping Genes'!AG$15,"")</f>
        <v/>
      </c>
      <c r="BX77" s="74" t="str">
        <f ca="1">IF(ISNUMBER(AF77-'Choose Housekeeping Genes'!AH$15),AF77-'Choose Housekeeping Genes'!AH$15,"")</f>
        <v/>
      </c>
      <c r="BY77" s="74" t="str">
        <f ca="1">IF(ISNUMBER(AG77-'Choose Housekeeping Genes'!AI$15),AG77-'Choose Housekeeping Genes'!AI$15,"")</f>
        <v/>
      </c>
      <c r="BZ77" s="74" t="str">
        <f ca="1">IF(ISNUMBER(AH77-'Choose Housekeeping Genes'!AJ$15),AH77-'Choose Housekeeping Genes'!AJ$15,"")</f>
        <v/>
      </c>
      <c r="CA77" s="74" t="str">
        <f ca="1">IF(ISNUMBER(AI77-'Choose Housekeeping Genes'!AK$15),AI77-'Choose Housekeeping Genes'!AK$15,"")</f>
        <v/>
      </c>
      <c r="CB77" s="74" t="str">
        <f ca="1">IF(ISNUMBER(AJ77-'Choose Housekeeping Genes'!AL$15),AJ77-'Choose Housekeeping Genes'!AL$15,"")</f>
        <v/>
      </c>
      <c r="CC77" s="74" t="str">
        <f ca="1">IF(ISNUMBER(AK77-'Choose Housekeeping Genes'!AM$15),AK77-'Choose Housekeeping Genes'!AM$15,"")</f>
        <v/>
      </c>
      <c r="CD77" s="74" t="str">
        <f ca="1">IF(ISNUMBER(AL77-'Choose Housekeeping Genes'!AN$15),AL77-'Choose Housekeeping Genes'!AN$15,"")</f>
        <v/>
      </c>
      <c r="CE77" s="74" t="str">
        <f ca="1">IF(ISNUMBER(AM77-'Choose Housekeeping Genes'!AO$15),AM77-'Choose Housekeeping Genes'!AO$15,"")</f>
        <v/>
      </c>
      <c r="CF77" s="74" t="str">
        <f ca="1">IF(ISNUMBER(AN77-'Choose Housekeeping Genes'!AP$15),AN77-'Choose Housekeeping Genes'!AP$15,"")</f>
        <v/>
      </c>
      <c r="CG77" s="74" t="str">
        <f ca="1">IF(ISNUMBER(AO77-'Choose Housekeeping Genes'!AQ$15),AO77-'Choose Housekeeping Genes'!AQ$15,"")</f>
        <v/>
      </c>
      <c r="CH77" s="74" t="str">
        <f ca="1">IF(ISNUMBER(AP77-'Choose Housekeeping Genes'!AR$15),AP77-'Choose Housekeeping Genes'!AR$15,"")</f>
        <v/>
      </c>
      <c r="CI77" s="74" t="str">
        <f ca="1">IF(ISNUMBER(AQ77-'Choose Housekeeping Genes'!AS$15),AQ77-'Choose Housekeeping Genes'!AS$15,"")</f>
        <v/>
      </c>
      <c r="CJ77" s="74" t="str">
        <f ca="1">IF(ISNUMBER(AR77-'Choose Housekeeping Genes'!AT$15),AR77-'Choose Housekeeping Genes'!AT$15,"")</f>
        <v/>
      </c>
      <c r="CK77" s="22" t="e">
        <f t="shared" ca="1" si="9"/>
        <v>#DIV/0!</v>
      </c>
      <c r="CL77" s="111" t="e">
        <f t="shared" ca="1" si="10"/>
        <v>#DIV/0!</v>
      </c>
    </row>
    <row r="78" spans="1:90" ht="12.75" customHeight="1" x14ac:dyDescent="0.2">
      <c r="A78" s="27" t="str">
        <f>'Test Sample Data'!A78</f>
        <v>TRUB1</v>
      </c>
      <c r="B78" s="28" t="s">
        <v>77</v>
      </c>
      <c r="C78" s="74" t="str">
        <f>IF(SUM('Test Sample Data'!C$3:C$98)&gt;10,IF(AND(ISNUMBER('Test Sample Data'!C78),'Test Sample Data'!C78&lt;35,'Test Sample Data'!C78&gt;0),'Test Sample Data'!C78-'Choose Housekeeping Genes'!D$25,35-'Choose Housekeeping Genes'!D$25),"")</f>
        <v/>
      </c>
      <c r="D78" s="74" t="str">
        <f>IF(SUM('Test Sample Data'!D$3:D$98)&gt;10,IF(AND(ISNUMBER('Test Sample Data'!D78),'Test Sample Data'!D78&lt;35,'Test Sample Data'!D78&gt;0),'Test Sample Data'!D78-'Choose Housekeeping Genes'!E$25,35-'Choose Housekeeping Genes'!E$25),"")</f>
        <v/>
      </c>
      <c r="E78" s="74" t="str">
        <f>IF(SUM('Test Sample Data'!E$3:E$98)&gt;10,IF(AND(ISNUMBER('Test Sample Data'!E78),'Test Sample Data'!E78&lt;35,'Test Sample Data'!E78&gt;0),'Test Sample Data'!E78-'Choose Housekeeping Genes'!F$25,35-'Choose Housekeeping Genes'!F$25),"")</f>
        <v/>
      </c>
      <c r="F78" s="74" t="str">
        <f>IF(SUM('Test Sample Data'!F$3:F$98)&gt;10,IF(AND(ISNUMBER('Test Sample Data'!F78),'Test Sample Data'!F78&lt;35,'Test Sample Data'!F78&gt;0),'Test Sample Data'!F78-'Choose Housekeeping Genes'!G$25,35-'Choose Housekeeping Genes'!G$25),"")</f>
        <v/>
      </c>
      <c r="G78" s="74" t="str">
        <f>IF(SUM('Test Sample Data'!G$3:G$98)&gt;10,IF(AND(ISNUMBER('Test Sample Data'!G78),'Test Sample Data'!G78&lt;35,'Test Sample Data'!G78&gt;0),'Test Sample Data'!G78-'Choose Housekeeping Genes'!H$25,35-'Choose Housekeeping Genes'!H$25),"")</f>
        <v/>
      </c>
      <c r="H78" s="74" t="str">
        <f>IF(SUM('Test Sample Data'!H$3:H$98)&gt;10,IF(AND(ISNUMBER('Test Sample Data'!H78),'Test Sample Data'!H78&lt;35,'Test Sample Data'!H78&gt;0),'Test Sample Data'!H78-'Choose Housekeeping Genes'!I$25,35-'Choose Housekeeping Genes'!I$25),"")</f>
        <v/>
      </c>
      <c r="I78" s="74" t="str">
        <f>IF(SUM('Test Sample Data'!I$3:I$98)&gt;10,IF(AND(ISNUMBER('Test Sample Data'!I78),'Test Sample Data'!I78&lt;35,'Test Sample Data'!I78&gt;0),'Test Sample Data'!I78-'Choose Housekeeping Genes'!J$25,35-'Choose Housekeeping Genes'!J$25),"")</f>
        <v/>
      </c>
      <c r="J78" s="74" t="str">
        <f>IF(SUM('Test Sample Data'!J$3:J$98)&gt;10,IF(AND(ISNUMBER('Test Sample Data'!J78),'Test Sample Data'!J78&lt;35,'Test Sample Data'!J78&gt;0),'Test Sample Data'!J78-'Choose Housekeeping Genes'!K$25,35-'Choose Housekeeping Genes'!K$25),"")</f>
        <v/>
      </c>
      <c r="K78" s="74" t="str">
        <f>IF(SUM('Test Sample Data'!K$3:K$98)&gt;10,IF(AND(ISNUMBER('Test Sample Data'!K78),'Test Sample Data'!K78&lt;35,'Test Sample Data'!K78&gt;0),'Test Sample Data'!K78-'Choose Housekeeping Genes'!L$25,35-'Choose Housekeeping Genes'!L$25),"")</f>
        <v/>
      </c>
      <c r="L78" s="74" t="str">
        <f>IF(SUM('Test Sample Data'!L$3:L$98)&gt;10,IF(AND(ISNUMBER('Test Sample Data'!L78),'Test Sample Data'!L78&lt;35,'Test Sample Data'!L78&gt;0),'Test Sample Data'!L78-'Choose Housekeeping Genes'!M$25,35-'Choose Housekeeping Genes'!M$25),"")</f>
        <v/>
      </c>
      <c r="M78" s="74" t="str">
        <f>IF(SUM('Test Sample Data'!M$3:M$98)&gt;10,IF(AND(ISNUMBER('Test Sample Data'!M78),'Test Sample Data'!M78&lt;35,'Test Sample Data'!M78&gt;0),'Test Sample Data'!M78-'Choose Housekeeping Genes'!N$25,35-'Choose Housekeeping Genes'!N$25),"")</f>
        <v/>
      </c>
      <c r="N78" s="74" t="str">
        <f>IF(SUM('Test Sample Data'!N$3:N$98)&gt;10,IF(AND(ISNUMBER('Test Sample Data'!N78),'Test Sample Data'!N78&lt;35,'Test Sample Data'!N78&gt;0),'Test Sample Data'!N78-'Choose Housekeeping Genes'!O$25,35-'Choose Housekeeping Genes'!O$25),"")</f>
        <v/>
      </c>
      <c r="O78" s="74" t="str">
        <f>IF(SUM('Test Sample Data'!O$3:O$98)&gt;10,IF(AND(ISNUMBER('Test Sample Data'!O78),'Test Sample Data'!O78&lt;35,'Test Sample Data'!O78&gt;0),'Test Sample Data'!O78-'Choose Housekeeping Genes'!P$25,35-'Choose Housekeeping Genes'!P$25),"")</f>
        <v/>
      </c>
      <c r="P78" s="74" t="str">
        <f>IF(SUM('Test Sample Data'!P$3:P$98)&gt;10,IF(AND(ISNUMBER('Test Sample Data'!P78),'Test Sample Data'!P78&lt;35,'Test Sample Data'!P78&gt;0),'Test Sample Data'!P78-'Choose Housekeeping Genes'!Q$25,35-'Choose Housekeeping Genes'!Q$25),"")</f>
        <v/>
      </c>
      <c r="Q78" s="74" t="str">
        <f>IF(SUM('Test Sample Data'!Q$3:Q$98)&gt;10,IF(AND(ISNUMBER('Test Sample Data'!Q78),'Test Sample Data'!Q78&lt;35,'Test Sample Data'!Q78&gt;0),'Test Sample Data'!Q78-'Choose Housekeeping Genes'!R$25,35-'Choose Housekeeping Genes'!R$25),"")</f>
        <v/>
      </c>
      <c r="R78" s="74" t="str">
        <f>IF(SUM('Test Sample Data'!R$3:R$98)&gt;10,IF(AND(ISNUMBER('Test Sample Data'!R78),'Test Sample Data'!R78&lt;35,'Test Sample Data'!R78&gt;0),'Test Sample Data'!R78-'Choose Housekeeping Genes'!S$25,35-'Choose Housekeeping Genes'!S$25),"")</f>
        <v/>
      </c>
      <c r="S78" s="74" t="str">
        <f>IF(SUM('Test Sample Data'!S$3:S$98)&gt;10,IF(AND(ISNUMBER('Test Sample Data'!S78),'Test Sample Data'!S78&lt;35,'Test Sample Data'!S78&gt;0),'Test Sample Data'!S78-'Choose Housekeeping Genes'!T$25,35-'Choose Housekeeping Genes'!T$25),"")</f>
        <v/>
      </c>
      <c r="T78" s="74" t="str">
        <f>IF(SUM('Test Sample Data'!T$3:T$98)&gt;10,IF(AND(ISNUMBER('Test Sample Data'!T78),'Test Sample Data'!T78&lt;35,'Test Sample Data'!T78&gt;0),'Test Sample Data'!T78-'Choose Housekeeping Genes'!U$25,35-'Choose Housekeeping Genes'!U$25),"")</f>
        <v/>
      </c>
      <c r="U78" s="74" t="str">
        <f>IF(SUM('Test Sample Data'!U$3:U$98)&gt;10,IF(AND(ISNUMBER('Test Sample Data'!U78),'Test Sample Data'!U78&lt;35,'Test Sample Data'!U78&gt;0),'Test Sample Data'!U78-'Choose Housekeeping Genes'!V$25,35-'Choose Housekeeping Genes'!V$25),"")</f>
        <v/>
      </c>
      <c r="V78" s="74" t="str">
        <f>IF(SUM('Test Sample Data'!V$3:V$98)&gt;10,IF(AND(ISNUMBER('Test Sample Data'!V78),'Test Sample Data'!V78&lt;35,'Test Sample Data'!V78&gt;0),'Test Sample Data'!V78-'Choose Housekeeping Genes'!W$25,35-'Choose Housekeeping Genes'!W$25),"")</f>
        <v/>
      </c>
      <c r="W78" s="138" t="str">
        <f>'Control Sample Data'!A78</f>
        <v>TRUB1</v>
      </c>
      <c r="X78" s="139" t="s">
        <v>77</v>
      </c>
      <c r="Y78" s="74" t="str">
        <f>IF(SUM('Control Sample Data'!C$3:C$98)&gt;10,IF(AND(ISNUMBER('Control Sample Data'!C78),'Control Sample Data'!C78&lt;35,'Control Sample Data'!C78&gt;0),'Control Sample Data'!C78-'Choose Housekeeping Genes'!AA$25,35-'Choose Housekeeping Genes'!AA$25),"")</f>
        <v/>
      </c>
      <c r="Z78" s="74" t="str">
        <f>IF(SUM('Control Sample Data'!D$3:D$98)&gt;10,IF(AND(ISNUMBER('Control Sample Data'!D78),'Control Sample Data'!D78&lt;35,'Control Sample Data'!D78&gt;0),'Control Sample Data'!D78-'Choose Housekeeping Genes'!AB$25,35-'Choose Housekeeping Genes'!AB$25),"")</f>
        <v/>
      </c>
      <c r="AA78" s="74" t="str">
        <f>IF(SUM('Control Sample Data'!E$3:E$98)&gt;10,IF(AND(ISNUMBER('Control Sample Data'!E78),'Control Sample Data'!E78&lt;35,'Control Sample Data'!E78&gt;0),'Control Sample Data'!E78-'Choose Housekeeping Genes'!AC$25,35-'Choose Housekeeping Genes'!AC$25),"")</f>
        <v/>
      </c>
      <c r="AB78" s="74" t="str">
        <f>IF(SUM('Control Sample Data'!F$3:F$98)&gt;10,IF(AND(ISNUMBER('Control Sample Data'!F78),'Control Sample Data'!F78&lt;35,'Control Sample Data'!F78&gt;0),'Control Sample Data'!F78-'Choose Housekeeping Genes'!AD$25,35-'Choose Housekeeping Genes'!AD$25),"")</f>
        <v/>
      </c>
      <c r="AC78" s="74" t="str">
        <f>IF(SUM('Control Sample Data'!G$3:G$98)&gt;10,IF(AND(ISNUMBER('Control Sample Data'!G78),'Control Sample Data'!G78&lt;35,'Control Sample Data'!G78&gt;0),'Control Sample Data'!G78-'Choose Housekeeping Genes'!AE$25,35-'Choose Housekeeping Genes'!AE$25),"")</f>
        <v/>
      </c>
      <c r="AD78" s="74" t="str">
        <f>IF(SUM('Control Sample Data'!H$3:H$98)&gt;10,IF(AND(ISNUMBER('Control Sample Data'!H78),'Control Sample Data'!H78&lt;35,'Control Sample Data'!H78&gt;0),'Control Sample Data'!H78-'Choose Housekeeping Genes'!AF$25,35-'Choose Housekeeping Genes'!AF$25),"")</f>
        <v/>
      </c>
      <c r="AE78" s="74" t="str">
        <f>IF(SUM('Control Sample Data'!I$3:I$98)&gt;10,IF(AND(ISNUMBER('Control Sample Data'!I78),'Control Sample Data'!I78&lt;35,'Control Sample Data'!I78&gt;0),'Control Sample Data'!I78-'Choose Housekeeping Genes'!AG$25,35-'Choose Housekeeping Genes'!AG$25),"")</f>
        <v/>
      </c>
      <c r="AF78" s="74" t="str">
        <f>IF(SUM('Control Sample Data'!J$3:J$98)&gt;10,IF(AND(ISNUMBER('Control Sample Data'!J78),'Control Sample Data'!J78&lt;35,'Control Sample Data'!J78&gt;0),'Control Sample Data'!J78-'Choose Housekeeping Genes'!AH$25,35-'Choose Housekeeping Genes'!AH$25),"")</f>
        <v/>
      </c>
      <c r="AG78" s="74" t="str">
        <f>IF(SUM('Control Sample Data'!K$3:K$98)&gt;10,IF(AND(ISNUMBER('Control Sample Data'!K78),'Control Sample Data'!K78&lt;35,'Control Sample Data'!K78&gt;0),'Control Sample Data'!K78-'Choose Housekeeping Genes'!AI$25,35-'Choose Housekeeping Genes'!AI$25),"")</f>
        <v/>
      </c>
      <c r="AH78" s="74" t="str">
        <f>IF(SUM('Control Sample Data'!L$3:L$98)&gt;10,IF(AND(ISNUMBER('Control Sample Data'!L78),'Control Sample Data'!L78&lt;35,'Control Sample Data'!L78&gt;0),'Control Sample Data'!L78-'Choose Housekeeping Genes'!AJ$25,35-'Choose Housekeeping Genes'!AJ$25),"")</f>
        <v/>
      </c>
      <c r="AI78" s="74" t="str">
        <f>IF(SUM('Control Sample Data'!M$3:M$98)&gt;10,IF(AND(ISNUMBER('Control Sample Data'!M78),'Control Sample Data'!M78&lt;35,'Control Sample Data'!M78&gt;0),'Control Sample Data'!M78-'Choose Housekeeping Genes'!AK$25,35-'Choose Housekeeping Genes'!AK$25),"")</f>
        <v/>
      </c>
      <c r="AJ78" s="74" t="str">
        <f>IF(SUM('Control Sample Data'!N$3:N$98)&gt;10,IF(AND(ISNUMBER('Control Sample Data'!N78),'Control Sample Data'!N78&lt;35,'Control Sample Data'!N78&gt;0),'Control Sample Data'!N78-'Choose Housekeeping Genes'!AL$25,35-'Choose Housekeeping Genes'!AL$25),"")</f>
        <v/>
      </c>
      <c r="AK78" s="74" t="str">
        <f>IF(SUM('Control Sample Data'!O$3:O$98)&gt;10,IF(AND(ISNUMBER('Control Sample Data'!O78),'Control Sample Data'!O78&lt;35,'Control Sample Data'!O78&gt;0),'Control Sample Data'!O78-'Choose Housekeeping Genes'!AM$25,35-'Choose Housekeeping Genes'!AM$25),"")</f>
        <v/>
      </c>
      <c r="AL78" s="74" t="str">
        <f>IF(SUM('Control Sample Data'!P$3:P$98)&gt;10,IF(AND(ISNUMBER('Control Sample Data'!P78),'Control Sample Data'!P78&lt;35,'Control Sample Data'!P78&gt;0),'Control Sample Data'!P78-'Choose Housekeeping Genes'!AN$25,35-'Choose Housekeeping Genes'!AN$25),"")</f>
        <v/>
      </c>
      <c r="AM78" s="74" t="str">
        <f>IF(SUM('Control Sample Data'!Q$3:Q$98)&gt;10,IF(AND(ISNUMBER('Control Sample Data'!Q78),'Control Sample Data'!Q78&lt;35,'Control Sample Data'!Q78&gt;0),'Control Sample Data'!Q78-'Choose Housekeeping Genes'!AO$25,35-'Choose Housekeeping Genes'!AO$25),"")</f>
        <v/>
      </c>
      <c r="AN78" s="74" t="str">
        <f>IF(SUM('Control Sample Data'!R$3:R$98)&gt;10,IF(AND(ISNUMBER('Control Sample Data'!R78),'Control Sample Data'!R78&lt;35,'Control Sample Data'!R78&gt;0),'Control Sample Data'!R78-'Choose Housekeeping Genes'!AP$25,35-'Choose Housekeeping Genes'!AP$25),"")</f>
        <v/>
      </c>
      <c r="AO78" s="74" t="str">
        <f>IF(SUM('Control Sample Data'!S$3:S$98)&gt;10,IF(AND(ISNUMBER('Control Sample Data'!S78),'Control Sample Data'!S78&lt;35,'Control Sample Data'!S78&gt;0),'Control Sample Data'!S78-'Choose Housekeeping Genes'!AQ$25,35-'Choose Housekeeping Genes'!AQ$25),"")</f>
        <v/>
      </c>
      <c r="AP78" s="74" t="str">
        <f>IF(SUM('Control Sample Data'!T$3:T$98)&gt;10,IF(AND(ISNUMBER('Control Sample Data'!T78),'Control Sample Data'!T78&lt;35,'Control Sample Data'!T78&gt;0),'Control Sample Data'!T78-'Choose Housekeeping Genes'!AR$25,35-'Choose Housekeeping Genes'!AR$25),"")</f>
        <v/>
      </c>
      <c r="AQ78" s="74" t="str">
        <f>IF(SUM('Control Sample Data'!U$3:U$98)&gt;10,IF(AND(ISNUMBER('Control Sample Data'!U78),'Control Sample Data'!U78&lt;35,'Control Sample Data'!U78&gt;0),'Control Sample Data'!U78-'Choose Housekeeping Genes'!AS$25,35-'Choose Housekeeping Genes'!AS$25),"")</f>
        <v/>
      </c>
      <c r="AR78" s="74" t="str">
        <f>IF(SUM('Control Sample Data'!V$3:V$98)&gt;10,IF(AND(ISNUMBER('Control Sample Data'!V78),'Control Sample Data'!V78&lt;35,'Control Sample Data'!V78&gt;0),'Control Sample Data'!V78-'Choose Housekeeping Genes'!AT$25,35-'Choose Housekeeping Genes'!AT$25),"")</f>
        <v/>
      </c>
      <c r="AS78" s="29" t="str">
        <f>'Control Sample Data'!A78</f>
        <v>TRUB1</v>
      </c>
      <c r="AT78" s="28" t="s">
        <v>77</v>
      </c>
      <c r="AU78" s="74" t="str">
        <f ca="1">IF(ISNUMBER(C78-'Choose Housekeeping Genes'!D$15),C78-'Choose Housekeeping Genes'!D$15,"")</f>
        <v/>
      </c>
      <c r="AV78" s="74" t="str">
        <f ca="1">IF(ISNUMBER(D78-'Choose Housekeeping Genes'!E$15),D78-'Choose Housekeeping Genes'!E$15,"")</f>
        <v/>
      </c>
      <c r="AW78" s="74" t="str">
        <f ca="1">IF(ISNUMBER(E78-'Choose Housekeeping Genes'!F$15),E78-'Choose Housekeeping Genes'!F$15,"")</f>
        <v/>
      </c>
      <c r="AX78" s="74" t="str">
        <f ca="1">IF(ISNUMBER(F78-'Choose Housekeeping Genes'!G$15),F78-'Choose Housekeeping Genes'!G$15,"")</f>
        <v/>
      </c>
      <c r="AY78" s="74" t="str">
        <f ca="1">IF(ISNUMBER(G78-'Choose Housekeeping Genes'!H$15),G78-'Choose Housekeeping Genes'!H$15,"")</f>
        <v/>
      </c>
      <c r="AZ78" s="74" t="str">
        <f ca="1">IF(ISNUMBER(H78-'Choose Housekeeping Genes'!I$15),H78-'Choose Housekeeping Genes'!I$15,"")</f>
        <v/>
      </c>
      <c r="BA78" s="74" t="str">
        <f ca="1">IF(ISNUMBER(I78-'Choose Housekeeping Genes'!J$15),I78-'Choose Housekeeping Genes'!J$15,"")</f>
        <v/>
      </c>
      <c r="BB78" s="74" t="str">
        <f ca="1">IF(ISNUMBER(J78-'Choose Housekeeping Genes'!K$15),J78-'Choose Housekeeping Genes'!K$15,"")</f>
        <v/>
      </c>
      <c r="BC78" s="74" t="str">
        <f ca="1">IF(ISNUMBER(K78-'Choose Housekeeping Genes'!L$15),K78-'Choose Housekeeping Genes'!L$15,"")</f>
        <v/>
      </c>
      <c r="BD78" s="74" t="str">
        <f ca="1">IF(ISNUMBER(L78-'Choose Housekeeping Genes'!M$15),L78-'Choose Housekeeping Genes'!M$15,"")</f>
        <v/>
      </c>
      <c r="BE78" s="74" t="str">
        <f ca="1">IF(ISNUMBER(M78-'Choose Housekeeping Genes'!N$15),M78-'Choose Housekeeping Genes'!N$15,"")</f>
        <v/>
      </c>
      <c r="BF78" s="74" t="str">
        <f ca="1">IF(ISNUMBER(N78-'Choose Housekeeping Genes'!O$15),N78-'Choose Housekeeping Genes'!O$15,"")</f>
        <v/>
      </c>
      <c r="BG78" s="74" t="str">
        <f ca="1">IF(ISNUMBER(O78-'Choose Housekeeping Genes'!P$15),O78-'Choose Housekeeping Genes'!P$15,"")</f>
        <v/>
      </c>
      <c r="BH78" s="74" t="str">
        <f ca="1">IF(ISNUMBER(P78-'Choose Housekeeping Genes'!Q$15),P78-'Choose Housekeeping Genes'!Q$15,"")</f>
        <v/>
      </c>
      <c r="BI78" s="74" t="str">
        <f ca="1">IF(ISNUMBER(Q78-'Choose Housekeeping Genes'!R$15),Q78-'Choose Housekeeping Genes'!R$15,"")</f>
        <v/>
      </c>
      <c r="BJ78" s="74" t="str">
        <f ca="1">IF(ISNUMBER(R78-'Choose Housekeeping Genes'!S$15),R78-'Choose Housekeeping Genes'!S$15,"")</f>
        <v/>
      </c>
      <c r="BK78" s="74" t="str">
        <f ca="1">IF(ISNUMBER(S78-'Choose Housekeeping Genes'!T$15),S78-'Choose Housekeeping Genes'!T$15,"")</f>
        <v/>
      </c>
      <c r="BL78" s="74" t="str">
        <f ca="1">IF(ISNUMBER(T78-'Choose Housekeeping Genes'!U$15),T78-'Choose Housekeeping Genes'!U$15,"")</f>
        <v/>
      </c>
      <c r="BM78" s="74" t="str">
        <f ca="1">IF(ISNUMBER(U78-'Choose Housekeeping Genes'!V$15),U78-'Choose Housekeeping Genes'!V$15,"")</f>
        <v/>
      </c>
      <c r="BN78" s="74" t="str">
        <f ca="1">IF(ISNUMBER(V78-'Choose Housekeeping Genes'!W$15),V78-'Choose Housekeeping Genes'!W$15,"")</f>
        <v/>
      </c>
      <c r="BO78" s="141" t="str">
        <f t="shared" si="8"/>
        <v>TRUB1</v>
      </c>
      <c r="BP78" s="139" t="s">
        <v>77</v>
      </c>
      <c r="BQ78" s="74" t="str">
        <f ca="1">IF(ISNUMBER(Y78-'Choose Housekeeping Genes'!AA$15),Y78-'Choose Housekeeping Genes'!AA$15,"")</f>
        <v/>
      </c>
      <c r="BR78" s="74" t="str">
        <f ca="1">IF(ISNUMBER(Z78-'Choose Housekeeping Genes'!AB$15),Z78-'Choose Housekeeping Genes'!AB$15,"")</f>
        <v/>
      </c>
      <c r="BS78" s="74" t="str">
        <f ca="1">IF(ISNUMBER(AA78-'Choose Housekeeping Genes'!AC$15),AA78-'Choose Housekeeping Genes'!AC$15,"")</f>
        <v/>
      </c>
      <c r="BT78" s="74" t="str">
        <f ca="1">IF(ISNUMBER(AB78-'Choose Housekeeping Genes'!AD$15),AB78-'Choose Housekeeping Genes'!AD$15,"")</f>
        <v/>
      </c>
      <c r="BU78" s="74" t="str">
        <f ca="1">IF(ISNUMBER(AC78-'Choose Housekeeping Genes'!AE$15),AC78-'Choose Housekeeping Genes'!AE$15,"")</f>
        <v/>
      </c>
      <c r="BV78" s="74" t="str">
        <f ca="1">IF(ISNUMBER(AD78-'Choose Housekeeping Genes'!AF$15),AD78-'Choose Housekeeping Genes'!AF$15,"")</f>
        <v/>
      </c>
      <c r="BW78" s="74" t="str">
        <f ca="1">IF(ISNUMBER(AE78-'Choose Housekeeping Genes'!AG$15),AE78-'Choose Housekeeping Genes'!AG$15,"")</f>
        <v/>
      </c>
      <c r="BX78" s="74" t="str">
        <f ca="1">IF(ISNUMBER(AF78-'Choose Housekeeping Genes'!AH$15),AF78-'Choose Housekeeping Genes'!AH$15,"")</f>
        <v/>
      </c>
      <c r="BY78" s="74" t="str">
        <f ca="1">IF(ISNUMBER(AG78-'Choose Housekeeping Genes'!AI$15),AG78-'Choose Housekeeping Genes'!AI$15,"")</f>
        <v/>
      </c>
      <c r="BZ78" s="74" t="str">
        <f ca="1">IF(ISNUMBER(AH78-'Choose Housekeeping Genes'!AJ$15),AH78-'Choose Housekeeping Genes'!AJ$15,"")</f>
        <v/>
      </c>
      <c r="CA78" s="74" t="str">
        <f ca="1">IF(ISNUMBER(AI78-'Choose Housekeeping Genes'!AK$15),AI78-'Choose Housekeeping Genes'!AK$15,"")</f>
        <v/>
      </c>
      <c r="CB78" s="74" t="str">
        <f ca="1">IF(ISNUMBER(AJ78-'Choose Housekeeping Genes'!AL$15),AJ78-'Choose Housekeeping Genes'!AL$15,"")</f>
        <v/>
      </c>
      <c r="CC78" s="74" t="str">
        <f ca="1">IF(ISNUMBER(AK78-'Choose Housekeeping Genes'!AM$15),AK78-'Choose Housekeeping Genes'!AM$15,"")</f>
        <v/>
      </c>
      <c r="CD78" s="74" t="str">
        <f ca="1">IF(ISNUMBER(AL78-'Choose Housekeeping Genes'!AN$15),AL78-'Choose Housekeeping Genes'!AN$15,"")</f>
        <v/>
      </c>
      <c r="CE78" s="74" t="str">
        <f ca="1">IF(ISNUMBER(AM78-'Choose Housekeeping Genes'!AO$15),AM78-'Choose Housekeeping Genes'!AO$15,"")</f>
        <v/>
      </c>
      <c r="CF78" s="74" t="str">
        <f ca="1">IF(ISNUMBER(AN78-'Choose Housekeeping Genes'!AP$15),AN78-'Choose Housekeeping Genes'!AP$15,"")</f>
        <v/>
      </c>
      <c r="CG78" s="74" t="str">
        <f ca="1">IF(ISNUMBER(AO78-'Choose Housekeeping Genes'!AQ$15),AO78-'Choose Housekeeping Genes'!AQ$15,"")</f>
        <v/>
      </c>
      <c r="CH78" s="74" t="str">
        <f ca="1">IF(ISNUMBER(AP78-'Choose Housekeeping Genes'!AR$15),AP78-'Choose Housekeeping Genes'!AR$15,"")</f>
        <v/>
      </c>
      <c r="CI78" s="74" t="str">
        <f ca="1">IF(ISNUMBER(AQ78-'Choose Housekeeping Genes'!AS$15),AQ78-'Choose Housekeeping Genes'!AS$15,"")</f>
        <v/>
      </c>
      <c r="CJ78" s="74" t="str">
        <f ca="1">IF(ISNUMBER(AR78-'Choose Housekeeping Genes'!AT$15),AR78-'Choose Housekeeping Genes'!AT$15,"")</f>
        <v/>
      </c>
      <c r="CK78" s="22" t="e">
        <f t="shared" ca="1" si="9"/>
        <v>#DIV/0!</v>
      </c>
      <c r="CL78" s="111" t="e">
        <f t="shared" ca="1" si="10"/>
        <v>#DIV/0!</v>
      </c>
    </row>
    <row r="79" spans="1:90" ht="12.75" customHeight="1" x14ac:dyDescent="0.2">
      <c r="A79" s="27" t="str">
        <f>'Test Sample Data'!A79</f>
        <v>PUS10</v>
      </c>
      <c r="B79" s="28" t="s">
        <v>78</v>
      </c>
      <c r="C79" s="74" t="str">
        <f>IF(SUM('Test Sample Data'!C$3:C$98)&gt;10,IF(AND(ISNUMBER('Test Sample Data'!C79),'Test Sample Data'!C79&lt;35,'Test Sample Data'!C79&gt;0),'Test Sample Data'!C79-'Choose Housekeeping Genes'!D$25,35-'Choose Housekeeping Genes'!D$25),"")</f>
        <v/>
      </c>
      <c r="D79" s="74" t="str">
        <f>IF(SUM('Test Sample Data'!D$3:D$98)&gt;10,IF(AND(ISNUMBER('Test Sample Data'!D79),'Test Sample Data'!D79&lt;35,'Test Sample Data'!D79&gt;0),'Test Sample Data'!D79-'Choose Housekeeping Genes'!E$25,35-'Choose Housekeeping Genes'!E$25),"")</f>
        <v/>
      </c>
      <c r="E79" s="74" t="str">
        <f>IF(SUM('Test Sample Data'!E$3:E$98)&gt;10,IF(AND(ISNUMBER('Test Sample Data'!E79),'Test Sample Data'!E79&lt;35,'Test Sample Data'!E79&gt;0),'Test Sample Data'!E79-'Choose Housekeeping Genes'!F$25,35-'Choose Housekeeping Genes'!F$25),"")</f>
        <v/>
      </c>
      <c r="F79" s="74" t="str">
        <f>IF(SUM('Test Sample Data'!F$3:F$98)&gt;10,IF(AND(ISNUMBER('Test Sample Data'!F79),'Test Sample Data'!F79&lt;35,'Test Sample Data'!F79&gt;0),'Test Sample Data'!F79-'Choose Housekeeping Genes'!G$25,35-'Choose Housekeeping Genes'!G$25),"")</f>
        <v/>
      </c>
      <c r="G79" s="74" t="str">
        <f>IF(SUM('Test Sample Data'!G$3:G$98)&gt;10,IF(AND(ISNUMBER('Test Sample Data'!G79),'Test Sample Data'!G79&lt;35,'Test Sample Data'!G79&gt;0),'Test Sample Data'!G79-'Choose Housekeeping Genes'!H$25,35-'Choose Housekeeping Genes'!H$25),"")</f>
        <v/>
      </c>
      <c r="H79" s="74" t="str">
        <f>IF(SUM('Test Sample Data'!H$3:H$98)&gt;10,IF(AND(ISNUMBER('Test Sample Data'!H79),'Test Sample Data'!H79&lt;35,'Test Sample Data'!H79&gt;0),'Test Sample Data'!H79-'Choose Housekeeping Genes'!I$25,35-'Choose Housekeeping Genes'!I$25),"")</f>
        <v/>
      </c>
      <c r="I79" s="74" t="str">
        <f>IF(SUM('Test Sample Data'!I$3:I$98)&gt;10,IF(AND(ISNUMBER('Test Sample Data'!I79),'Test Sample Data'!I79&lt;35,'Test Sample Data'!I79&gt;0),'Test Sample Data'!I79-'Choose Housekeeping Genes'!J$25,35-'Choose Housekeeping Genes'!J$25),"")</f>
        <v/>
      </c>
      <c r="J79" s="74" t="str">
        <f>IF(SUM('Test Sample Data'!J$3:J$98)&gt;10,IF(AND(ISNUMBER('Test Sample Data'!J79),'Test Sample Data'!J79&lt;35,'Test Sample Data'!J79&gt;0),'Test Sample Data'!J79-'Choose Housekeeping Genes'!K$25,35-'Choose Housekeeping Genes'!K$25),"")</f>
        <v/>
      </c>
      <c r="K79" s="74" t="str">
        <f>IF(SUM('Test Sample Data'!K$3:K$98)&gt;10,IF(AND(ISNUMBER('Test Sample Data'!K79),'Test Sample Data'!K79&lt;35,'Test Sample Data'!K79&gt;0),'Test Sample Data'!K79-'Choose Housekeeping Genes'!L$25,35-'Choose Housekeeping Genes'!L$25),"")</f>
        <v/>
      </c>
      <c r="L79" s="74" t="str">
        <f>IF(SUM('Test Sample Data'!L$3:L$98)&gt;10,IF(AND(ISNUMBER('Test Sample Data'!L79),'Test Sample Data'!L79&lt;35,'Test Sample Data'!L79&gt;0),'Test Sample Data'!L79-'Choose Housekeeping Genes'!M$25,35-'Choose Housekeeping Genes'!M$25),"")</f>
        <v/>
      </c>
      <c r="M79" s="74" t="str">
        <f>IF(SUM('Test Sample Data'!M$3:M$98)&gt;10,IF(AND(ISNUMBER('Test Sample Data'!M79),'Test Sample Data'!M79&lt;35,'Test Sample Data'!M79&gt;0),'Test Sample Data'!M79-'Choose Housekeeping Genes'!N$25,35-'Choose Housekeeping Genes'!N$25),"")</f>
        <v/>
      </c>
      <c r="N79" s="74" t="str">
        <f>IF(SUM('Test Sample Data'!N$3:N$98)&gt;10,IF(AND(ISNUMBER('Test Sample Data'!N79),'Test Sample Data'!N79&lt;35,'Test Sample Data'!N79&gt;0),'Test Sample Data'!N79-'Choose Housekeeping Genes'!O$25,35-'Choose Housekeeping Genes'!O$25),"")</f>
        <v/>
      </c>
      <c r="O79" s="74" t="str">
        <f>IF(SUM('Test Sample Data'!O$3:O$98)&gt;10,IF(AND(ISNUMBER('Test Sample Data'!O79),'Test Sample Data'!O79&lt;35,'Test Sample Data'!O79&gt;0),'Test Sample Data'!O79-'Choose Housekeeping Genes'!P$25,35-'Choose Housekeeping Genes'!P$25),"")</f>
        <v/>
      </c>
      <c r="P79" s="74" t="str">
        <f>IF(SUM('Test Sample Data'!P$3:P$98)&gt;10,IF(AND(ISNUMBER('Test Sample Data'!P79),'Test Sample Data'!P79&lt;35,'Test Sample Data'!P79&gt;0),'Test Sample Data'!P79-'Choose Housekeeping Genes'!Q$25,35-'Choose Housekeeping Genes'!Q$25),"")</f>
        <v/>
      </c>
      <c r="Q79" s="74" t="str">
        <f>IF(SUM('Test Sample Data'!Q$3:Q$98)&gt;10,IF(AND(ISNUMBER('Test Sample Data'!Q79),'Test Sample Data'!Q79&lt;35,'Test Sample Data'!Q79&gt;0),'Test Sample Data'!Q79-'Choose Housekeeping Genes'!R$25,35-'Choose Housekeeping Genes'!R$25),"")</f>
        <v/>
      </c>
      <c r="R79" s="74" t="str">
        <f>IF(SUM('Test Sample Data'!R$3:R$98)&gt;10,IF(AND(ISNUMBER('Test Sample Data'!R79),'Test Sample Data'!R79&lt;35,'Test Sample Data'!R79&gt;0),'Test Sample Data'!R79-'Choose Housekeeping Genes'!S$25,35-'Choose Housekeeping Genes'!S$25),"")</f>
        <v/>
      </c>
      <c r="S79" s="74" t="str">
        <f>IF(SUM('Test Sample Data'!S$3:S$98)&gt;10,IF(AND(ISNUMBER('Test Sample Data'!S79),'Test Sample Data'!S79&lt;35,'Test Sample Data'!S79&gt;0),'Test Sample Data'!S79-'Choose Housekeeping Genes'!T$25,35-'Choose Housekeeping Genes'!T$25),"")</f>
        <v/>
      </c>
      <c r="T79" s="74" t="str">
        <f>IF(SUM('Test Sample Data'!T$3:T$98)&gt;10,IF(AND(ISNUMBER('Test Sample Data'!T79),'Test Sample Data'!T79&lt;35,'Test Sample Data'!T79&gt;0),'Test Sample Data'!T79-'Choose Housekeeping Genes'!U$25,35-'Choose Housekeeping Genes'!U$25),"")</f>
        <v/>
      </c>
      <c r="U79" s="74" t="str">
        <f>IF(SUM('Test Sample Data'!U$3:U$98)&gt;10,IF(AND(ISNUMBER('Test Sample Data'!U79),'Test Sample Data'!U79&lt;35,'Test Sample Data'!U79&gt;0),'Test Sample Data'!U79-'Choose Housekeeping Genes'!V$25,35-'Choose Housekeeping Genes'!V$25),"")</f>
        <v/>
      </c>
      <c r="V79" s="74" t="str">
        <f>IF(SUM('Test Sample Data'!V$3:V$98)&gt;10,IF(AND(ISNUMBER('Test Sample Data'!V79),'Test Sample Data'!V79&lt;35,'Test Sample Data'!V79&gt;0),'Test Sample Data'!V79-'Choose Housekeeping Genes'!W$25,35-'Choose Housekeeping Genes'!W$25),"")</f>
        <v/>
      </c>
      <c r="W79" s="138" t="str">
        <f>'Control Sample Data'!A79</f>
        <v>PUS10</v>
      </c>
      <c r="X79" s="139" t="s">
        <v>78</v>
      </c>
      <c r="Y79" s="74" t="str">
        <f>IF(SUM('Control Sample Data'!C$3:C$98)&gt;10,IF(AND(ISNUMBER('Control Sample Data'!C79),'Control Sample Data'!C79&lt;35,'Control Sample Data'!C79&gt;0),'Control Sample Data'!C79-'Choose Housekeeping Genes'!AA$25,35-'Choose Housekeeping Genes'!AA$25),"")</f>
        <v/>
      </c>
      <c r="Z79" s="74" t="str">
        <f>IF(SUM('Control Sample Data'!D$3:D$98)&gt;10,IF(AND(ISNUMBER('Control Sample Data'!D79),'Control Sample Data'!D79&lt;35,'Control Sample Data'!D79&gt;0),'Control Sample Data'!D79-'Choose Housekeeping Genes'!AB$25,35-'Choose Housekeeping Genes'!AB$25),"")</f>
        <v/>
      </c>
      <c r="AA79" s="74" t="str">
        <f>IF(SUM('Control Sample Data'!E$3:E$98)&gt;10,IF(AND(ISNUMBER('Control Sample Data'!E79),'Control Sample Data'!E79&lt;35,'Control Sample Data'!E79&gt;0),'Control Sample Data'!E79-'Choose Housekeeping Genes'!AC$25,35-'Choose Housekeeping Genes'!AC$25),"")</f>
        <v/>
      </c>
      <c r="AB79" s="74" t="str">
        <f>IF(SUM('Control Sample Data'!F$3:F$98)&gt;10,IF(AND(ISNUMBER('Control Sample Data'!F79),'Control Sample Data'!F79&lt;35,'Control Sample Data'!F79&gt;0),'Control Sample Data'!F79-'Choose Housekeeping Genes'!AD$25,35-'Choose Housekeeping Genes'!AD$25),"")</f>
        <v/>
      </c>
      <c r="AC79" s="74" t="str">
        <f>IF(SUM('Control Sample Data'!G$3:G$98)&gt;10,IF(AND(ISNUMBER('Control Sample Data'!G79),'Control Sample Data'!G79&lt;35,'Control Sample Data'!G79&gt;0),'Control Sample Data'!G79-'Choose Housekeeping Genes'!AE$25,35-'Choose Housekeeping Genes'!AE$25),"")</f>
        <v/>
      </c>
      <c r="AD79" s="74" t="str">
        <f>IF(SUM('Control Sample Data'!H$3:H$98)&gt;10,IF(AND(ISNUMBER('Control Sample Data'!H79),'Control Sample Data'!H79&lt;35,'Control Sample Data'!H79&gt;0),'Control Sample Data'!H79-'Choose Housekeeping Genes'!AF$25,35-'Choose Housekeeping Genes'!AF$25),"")</f>
        <v/>
      </c>
      <c r="AE79" s="74" t="str">
        <f>IF(SUM('Control Sample Data'!I$3:I$98)&gt;10,IF(AND(ISNUMBER('Control Sample Data'!I79),'Control Sample Data'!I79&lt;35,'Control Sample Data'!I79&gt;0),'Control Sample Data'!I79-'Choose Housekeeping Genes'!AG$25,35-'Choose Housekeeping Genes'!AG$25),"")</f>
        <v/>
      </c>
      <c r="AF79" s="74" t="str">
        <f>IF(SUM('Control Sample Data'!J$3:J$98)&gt;10,IF(AND(ISNUMBER('Control Sample Data'!J79),'Control Sample Data'!J79&lt;35,'Control Sample Data'!J79&gt;0),'Control Sample Data'!J79-'Choose Housekeeping Genes'!AH$25,35-'Choose Housekeeping Genes'!AH$25),"")</f>
        <v/>
      </c>
      <c r="AG79" s="74" t="str">
        <f>IF(SUM('Control Sample Data'!K$3:K$98)&gt;10,IF(AND(ISNUMBER('Control Sample Data'!K79),'Control Sample Data'!K79&lt;35,'Control Sample Data'!K79&gt;0),'Control Sample Data'!K79-'Choose Housekeeping Genes'!AI$25,35-'Choose Housekeeping Genes'!AI$25),"")</f>
        <v/>
      </c>
      <c r="AH79" s="74" t="str">
        <f>IF(SUM('Control Sample Data'!L$3:L$98)&gt;10,IF(AND(ISNUMBER('Control Sample Data'!L79),'Control Sample Data'!L79&lt;35,'Control Sample Data'!L79&gt;0),'Control Sample Data'!L79-'Choose Housekeeping Genes'!AJ$25,35-'Choose Housekeeping Genes'!AJ$25),"")</f>
        <v/>
      </c>
      <c r="AI79" s="74" t="str">
        <f>IF(SUM('Control Sample Data'!M$3:M$98)&gt;10,IF(AND(ISNUMBER('Control Sample Data'!M79),'Control Sample Data'!M79&lt;35,'Control Sample Data'!M79&gt;0),'Control Sample Data'!M79-'Choose Housekeeping Genes'!AK$25,35-'Choose Housekeeping Genes'!AK$25),"")</f>
        <v/>
      </c>
      <c r="AJ79" s="74" t="str">
        <f>IF(SUM('Control Sample Data'!N$3:N$98)&gt;10,IF(AND(ISNUMBER('Control Sample Data'!N79),'Control Sample Data'!N79&lt;35,'Control Sample Data'!N79&gt;0),'Control Sample Data'!N79-'Choose Housekeeping Genes'!AL$25,35-'Choose Housekeeping Genes'!AL$25),"")</f>
        <v/>
      </c>
      <c r="AK79" s="74" t="str">
        <f>IF(SUM('Control Sample Data'!O$3:O$98)&gt;10,IF(AND(ISNUMBER('Control Sample Data'!O79),'Control Sample Data'!O79&lt;35,'Control Sample Data'!O79&gt;0),'Control Sample Data'!O79-'Choose Housekeeping Genes'!AM$25,35-'Choose Housekeeping Genes'!AM$25),"")</f>
        <v/>
      </c>
      <c r="AL79" s="74" t="str">
        <f>IF(SUM('Control Sample Data'!P$3:P$98)&gt;10,IF(AND(ISNUMBER('Control Sample Data'!P79),'Control Sample Data'!P79&lt;35,'Control Sample Data'!P79&gt;0),'Control Sample Data'!P79-'Choose Housekeeping Genes'!AN$25,35-'Choose Housekeeping Genes'!AN$25),"")</f>
        <v/>
      </c>
      <c r="AM79" s="74" t="str">
        <f>IF(SUM('Control Sample Data'!Q$3:Q$98)&gt;10,IF(AND(ISNUMBER('Control Sample Data'!Q79),'Control Sample Data'!Q79&lt;35,'Control Sample Data'!Q79&gt;0),'Control Sample Data'!Q79-'Choose Housekeeping Genes'!AO$25,35-'Choose Housekeeping Genes'!AO$25),"")</f>
        <v/>
      </c>
      <c r="AN79" s="74" t="str">
        <f>IF(SUM('Control Sample Data'!R$3:R$98)&gt;10,IF(AND(ISNUMBER('Control Sample Data'!R79),'Control Sample Data'!R79&lt;35,'Control Sample Data'!R79&gt;0),'Control Sample Data'!R79-'Choose Housekeeping Genes'!AP$25,35-'Choose Housekeeping Genes'!AP$25),"")</f>
        <v/>
      </c>
      <c r="AO79" s="74" t="str">
        <f>IF(SUM('Control Sample Data'!S$3:S$98)&gt;10,IF(AND(ISNUMBER('Control Sample Data'!S79),'Control Sample Data'!S79&lt;35,'Control Sample Data'!S79&gt;0),'Control Sample Data'!S79-'Choose Housekeeping Genes'!AQ$25,35-'Choose Housekeeping Genes'!AQ$25),"")</f>
        <v/>
      </c>
      <c r="AP79" s="74" t="str">
        <f>IF(SUM('Control Sample Data'!T$3:T$98)&gt;10,IF(AND(ISNUMBER('Control Sample Data'!T79),'Control Sample Data'!T79&lt;35,'Control Sample Data'!T79&gt;0),'Control Sample Data'!T79-'Choose Housekeeping Genes'!AR$25,35-'Choose Housekeeping Genes'!AR$25),"")</f>
        <v/>
      </c>
      <c r="AQ79" s="74" t="str">
        <f>IF(SUM('Control Sample Data'!U$3:U$98)&gt;10,IF(AND(ISNUMBER('Control Sample Data'!U79),'Control Sample Data'!U79&lt;35,'Control Sample Data'!U79&gt;0),'Control Sample Data'!U79-'Choose Housekeeping Genes'!AS$25,35-'Choose Housekeeping Genes'!AS$25),"")</f>
        <v/>
      </c>
      <c r="AR79" s="74" t="str">
        <f>IF(SUM('Control Sample Data'!V$3:V$98)&gt;10,IF(AND(ISNUMBER('Control Sample Data'!V79),'Control Sample Data'!V79&lt;35,'Control Sample Data'!V79&gt;0),'Control Sample Data'!V79-'Choose Housekeeping Genes'!AT$25,35-'Choose Housekeeping Genes'!AT$25),"")</f>
        <v/>
      </c>
      <c r="AS79" s="29" t="str">
        <f>'Control Sample Data'!A79</f>
        <v>PUS10</v>
      </c>
      <c r="AT79" s="28" t="s">
        <v>78</v>
      </c>
      <c r="AU79" s="74" t="str">
        <f ca="1">IF(ISNUMBER(C79-'Choose Housekeeping Genes'!D$15),C79-'Choose Housekeeping Genes'!D$15,"")</f>
        <v/>
      </c>
      <c r="AV79" s="74" t="str">
        <f ca="1">IF(ISNUMBER(D79-'Choose Housekeeping Genes'!E$15),D79-'Choose Housekeeping Genes'!E$15,"")</f>
        <v/>
      </c>
      <c r="AW79" s="74" t="str">
        <f ca="1">IF(ISNUMBER(E79-'Choose Housekeeping Genes'!F$15),E79-'Choose Housekeeping Genes'!F$15,"")</f>
        <v/>
      </c>
      <c r="AX79" s="74" t="str">
        <f ca="1">IF(ISNUMBER(F79-'Choose Housekeeping Genes'!G$15),F79-'Choose Housekeeping Genes'!G$15,"")</f>
        <v/>
      </c>
      <c r="AY79" s="74" t="str">
        <f ca="1">IF(ISNUMBER(G79-'Choose Housekeeping Genes'!H$15),G79-'Choose Housekeeping Genes'!H$15,"")</f>
        <v/>
      </c>
      <c r="AZ79" s="74" t="str">
        <f ca="1">IF(ISNUMBER(H79-'Choose Housekeeping Genes'!I$15),H79-'Choose Housekeeping Genes'!I$15,"")</f>
        <v/>
      </c>
      <c r="BA79" s="74" t="str">
        <f ca="1">IF(ISNUMBER(I79-'Choose Housekeeping Genes'!J$15),I79-'Choose Housekeeping Genes'!J$15,"")</f>
        <v/>
      </c>
      <c r="BB79" s="74" t="str">
        <f ca="1">IF(ISNUMBER(J79-'Choose Housekeeping Genes'!K$15),J79-'Choose Housekeeping Genes'!K$15,"")</f>
        <v/>
      </c>
      <c r="BC79" s="74" t="str">
        <f ca="1">IF(ISNUMBER(K79-'Choose Housekeeping Genes'!L$15),K79-'Choose Housekeeping Genes'!L$15,"")</f>
        <v/>
      </c>
      <c r="BD79" s="74" t="str">
        <f ca="1">IF(ISNUMBER(L79-'Choose Housekeeping Genes'!M$15),L79-'Choose Housekeeping Genes'!M$15,"")</f>
        <v/>
      </c>
      <c r="BE79" s="74" t="str">
        <f ca="1">IF(ISNUMBER(M79-'Choose Housekeeping Genes'!N$15),M79-'Choose Housekeeping Genes'!N$15,"")</f>
        <v/>
      </c>
      <c r="BF79" s="74" t="str">
        <f ca="1">IF(ISNUMBER(N79-'Choose Housekeeping Genes'!O$15),N79-'Choose Housekeeping Genes'!O$15,"")</f>
        <v/>
      </c>
      <c r="BG79" s="74" t="str">
        <f ca="1">IF(ISNUMBER(O79-'Choose Housekeeping Genes'!P$15),O79-'Choose Housekeeping Genes'!P$15,"")</f>
        <v/>
      </c>
      <c r="BH79" s="74" t="str">
        <f ca="1">IF(ISNUMBER(P79-'Choose Housekeeping Genes'!Q$15),P79-'Choose Housekeeping Genes'!Q$15,"")</f>
        <v/>
      </c>
      <c r="BI79" s="74" t="str">
        <f ca="1">IF(ISNUMBER(Q79-'Choose Housekeeping Genes'!R$15),Q79-'Choose Housekeeping Genes'!R$15,"")</f>
        <v/>
      </c>
      <c r="BJ79" s="74" t="str">
        <f ca="1">IF(ISNUMBER(R79-'Choose Housekeeping Genes'!S$15),R79-'Choose Housekeeping Genes'!S$15,"")</f>
        <v/>
      </c>
      <c r="BK79" s="74" t="str">
        <f ca="1">IF(ISNUMBER(S79-'Choose Housekeeping Genes'!T$15),S79-'Choose Housekeeping Genes'!T$15,"")</f>
        <v/>
      </c>
      <c r="BL79" s="74" t="str">
        <f ca="1">IF(ISNUMBER(T79-'Choose Housekeeping Genes'!U$15),T79-'Choose Housekeeping Genes'!U$15,"")</f>
        <v/>
      </c>
      <c r="BM79" s="74" t="str">
        <f ca="1">IF(ISNUMBER(U79-'Choose Housekeeping Genes'!V$15),U79-'Choose Housekeeping Genes'!V$15,"")</f>
        <v/>
      </c>
      <c r="BN79" s="74" t="str">
        <f ca="1">IF(ISNUMBER(V79-'Choose Housekeeping Genes'!W$15),V79-'Choose Housekeeping Genes'!W$15,"")</f>
        <v/>
      </c>
      <c r="BO79" s="141" t="str">
        <f t="shared" si="8"/>
        <v>PUS10</v>
      </c>
      <c r="BP79" s="139" t="s">
        <v>78</v>
      </c>
      <c r="BQ79" s="74" t="str">
        <f ca="1">IF(ISNUMBER(Y79-'Choose Housekeeping Genes'!AA$15),Y79-'Choose Housekeeping Genes'!AA$15,"")</f>
        <v/>
      </c>
      <c r="BR79" s="74" t="str">
        <f ca="1">IF(ISNUMBER(Z79-'Choose Housekeeping Genes'!AB$15),Z79-'Choose Housekeeping Genes'!AB$15,"")</f>
        <v/>
      </c>
      <c r="BS79" s="74" t="str">
        <f ca="1">IF(ISNUMBER(AA79-'Choose Housekeeping Genes'!AC$15),AA79-'Choose Housekeeping Genes'!AC$15,"")</f>
        <v/>
      </c>
      <c r="BT79" s="74" t="str">
        <f ca="1">IF(ISNUMBER(AB79-'Choose Housekeeping Genes'!AD$15),AB79-'Choose Housekeeping Genes'!AD$15,"")</f>
        <v/>
      </c>
      <c r="BU79" s="74" t="str">
        <f ca="1">IF(ISNUMBER(AC79-'Choose Housekeeping Genes'!AE$15),AC79-'Choose Housekeeping Genes'!AE$15,"")</f>
        <v/>
      </c>
      <c r="BV79" s="74" t="str">
        <f ca="1">IF(ISNUMBER(AD79-'Choose Housekeeping Genes'!AF$15),AD79-'Choose Housekeeping Genes'!AF$15,"")</f>
        <v/>
      </c>
      <c r="BW79" s="74" t="str">
        <f ca="1">IF(ISNUMBER(AE79-'Choose Housekeeping Genes'!AG$15),AE79-'Choose Housekeeping Genes'!AG$15,"")</f>
        <v/>
      </c>
      <c r="BX79" s="74" t="str">
        <f ca="1">IF(ISNUMBER(AF79-'Choose Housekeeping Genes'!AH$15),AF79-'Choose Housekeeping Genes'!AH$15,"")</f>
        <v/>
      </c>
      <c r="BY79" s="74" t="str">
        <f ca="1">IF(ISNUMBER(AG79-'Choose Housekeeping Genes'!AI$15),AG79-'Choose Housekeeping Genes'!AI$15,"")</f>
        <v/>
      </c>
      <c r="BZ79" s="74" t="str">
        <f ca="1">IF(ISNUMBER(AH79-'Choose Housekeeping Genes'!AJ$15),AH79-'Choose Housekeeping Genes'!AJ$15,"")</f>
        <v/>
      </c>
      <c r="CA79" s="74" t="str">
        <f ca="1">IF(ISNUMBER(AI79-'Choose Housekeeping Genes'!AK$15),AI79-'Choose Housekeeping Genes'!AK$15,"")</f>
        <v/>
      </c>
      <c r="CB79" s="74" t="str">
        <f ca="1">IF(ISNUMBER(AJ79-'Choose Housekeeping Genes'!AL$15),AJ79-'Choose Housekeeping Genes'!AL$15,"")</f>
        <v/>
      </c>
      <c r="CC79" s="74" t="str">
        <f ca="1">IF(ISNUMBER(AK79-'Choose Housekeeping Genes'!AM$15),AK79-'Choose Housekeeping Genes'!AM$15,"")</f>
        <v/>
      </c>
      <c r="CD79" s="74" t="str">
        <f ca="1">IF(ISNUMBER(AL79-'Choose Housekeeping Genes'!AN$15),AL79-'Choose Housekeeping Genes'!AN$15,"")</f>
        <v/>
      </c>
      <c r="CE79" s="74" t="str">
        <f ca="1">IF(ISNUMBER(AM79-'Choose Housekeeping Genes'!AO$15),AM79-'Choose Housekeeping Genes'!AO$15,"")</f>
        <v/>
      </c>
      <c r="CF79" s="74" t="str">
        <f ca="1">IF(ISNUMBER(AN79-'Choose Housekeeping Genes'!AP$15),AN79-'Choose Housekeeping Genes'!AP$15,"")</f>
        <v/>
      </c>
      <c r="CG79" s="74" t="str">
        <f ca="1">IF(ISNUMBER(AO79-'Choose Housekeeping Genes'!AQ$15),AO79-'Choose Housekeeping Genes'!AQ$15,"")</f>
        <v/>
      </c>
      <c r="CH79" s="74" t="str">
        <f ca="1">IF(ISNUMBER(AP79-'Choose Housekeeping Genes'!AR$15),AP79-'Choose Housekeeping Genes'!AR$15,"")</f>
        <v/>
      </c>
      <c r="CI79" s="74" t="str">
        <f ca="1">IF(ISNUMBER(AQ79-'Choose Housekeeping Genes'!AS$15),AQ79-'Choose Housekeeping Genes'!AS$15,"")</f>
        <v/>
      </c>
      <c r="CJ79" s="74" t="str">
        <f ca="1">IF(ISNUMBER(AR79-'Choose Housekeeping Genes'!AT$15),AR79-'Choose Housekeeping Genes'!AT$15,"")</f>
        <v/>
      </c>
      <c r="CK79" s="22" t="e">
        <f t="shared" ca="1" si="9"/>
        <v>#DIV/0!</v>
      </c>
      <c r="CL79" s="111" t="e">
        <f t="shared" ca="1" si="10"/>
        <v>#DIV/0!</v>
      </c>
    </row>
    <row r="80" spans="1:90" ht="12.75" customHeight="1" x14ac:dyDescent="0.2">
      <c r="A80" s="27" t="str">
        <f>'Test Sample Data'!A80</f>
        <v>PUS7L</v>
      </c>
      <c r="B80" s="28" t="s">
        <v>79</v>
      </c>
      <c r="C80" s="74" t="str">
        <f>IF(SUM('Test Sample Data'!C$3:C$98)&gt;10,IF(AND(ISNUMBER('Test Sample Data'!C80),'Test Sample Data'!C80&lt;35,'Test Sample Data'!C80&gt;0),'Test Sample Data'!C80-'Choose Housekeeping Genes'!D$25,35-'Choose Housekeeping Genes'!D$25),"")</f>
        <v/>
      </c>
      <c r="D80" s="74" t="str">
        <f>IF(SUM('Test Sample Data'!D$3:D$98)&gt;10,IF(AND(ISNUMBER('Test Sample Data'!D80),'Test Sample Data'!D80&lt;35,'Test Sample Data'!D80&gt;0),'Test Sample Data'!D80-'Choose Housekeeping Genes'!E$25,35-'Choose Housekeeping Genes'!E$25),"")</f>
        <v/>
      </c>
      <c r="E80" s="74" t="str">
        <f>IF(SUM('Test Sample Data'!E$3:E$98)&gt;10,IF(AND(ISNUMBER('Test Sample Data'!E80),'Test Sample Data'!E80&lt;35,'Test Sample Data'!E80&gt;0),'Test Sample Data'!E80-'Choose Housekeeping Genes'!F$25,35-'Choose Housekeeping Genes'!F$25),"")</f>
        <v/>
      </c>
      <c r="F80" s="74" t="str">
        <f>IF(SUM('Test Sample Data'!F$3:F$98)&gt;10,IF(AND(ISNUMBER('Test Sample Data'!F80),'Test Sample Data'!F80&lt;35,'Test Sample Data'!F80&gt;0),'Test Sample Data'!F80-'Choose Housekeeping Genes'!G$25,35-'Choose Housekeeping Genes'!G$25),"")</f>
        <v/>
      </c>
      <c r="G80" s="74" t="str">
        <f>IF(SUM('Test Sample Data'!G$3:G$98)&gt;10,IF(AND(ISNUMBER('Test Sample Data'!G80),'Test Sample Data'!G80&lt;35,'Test Sample Data'!G80&gt;0),'Test Sample Data'!G80-'Choose Housekeeping Genes'!H$25,35-'Choose Housekeeping Genes'!H$25),"")</f>
        <v/>
      </c>
      <c r="H80" s="74" t="str">
        <f>IF(SUM('Test Sample Data'!H$3:H$98)&gt;10,IF(AND(ISNUMBER('Test Sample Data'!H80),'Test Sample Data'!H80&lt;35,'Test Sample Data'!H80&gt;0),'Test Sample Data'!H80-'Choose Housekeeping Genes'!I$25,35-'Choose Housekeeping Genes'!I$25),"")</f>
        <v/>
      </c>
      <c r="I80" s="74" t="str">
        <f>IF(SUM('Test Sample Data'!I$3:I$98)&gt;10,IF(AND(ISNUMBER('Test Sample Data'!I80),'Test Sample Data'!I80&lt;35,'Test Sample Data'!I80&gt;0),'Test Sample Data'!I80-'Choose Housekeeping Genes'!J$25,35-'Choose Housekeeping Genes'!J$25),"")</f>
        <v/>
      </c>
      <c r="J80" s="74" t="str">
        <f>IF(SUM('Test Sample Data'!J$3:J$98)&gt;10,IF(AND(ISNUMBER('Test Sample Data'!J80),'Test Sample Data'!J80&lt;35,'Test Sample Data'!J80&gt;0),'Test Sample Data'!J80-'Choose Housekeeping Genes'!K$25,35-'Choose Housekeeping Genes'!K$25),"")</f>
        <v/>
      </c>
      <c r="K80" s="74" t="str">
        <f>IF(SUM('Test Sample Data'!K$3:K$98)&gt;10,IF(AND(ISNUMBER('Test Sample Data'!K80),'Test Sample Data'!K80&lt;35,'Test Sample Data'!K80&gt;0),'Test Sample Data'!K80-'Choose Housekeeping Genes'!L$25,35-'Choose Housekeeping Genes'!L$25),"")</f>
        <v/>
      </c>
      <c r="L80" s="74" t="str">
        <f>IF(SUM('Test Sample Data'!L$3:L$98)&gt;10,IF(AND(ISNUMBER('Test Sample Data'!L80),'Test Sample Data'!L80&lt;35,'Test Sample Data'!L80&gt;0),'Test Sample Data'!L80-'Choose Housekeeping Genes'!M$25,35-'Choose Housekeeping Genes'!M$25),"")</f>
        <v/>
      </c>
      <c r="M80" s="74" t="str">
        <f>IF(SUM('Test Sample Data'!M$3:M$98)&gt;10,IF(AND(ISNUMBER('Test Sample Data'!M80),'Test Sample Data'!M80&lt;35,'Test Sample Data'!M80&gt;0),'Test Sample Data'!M80-'Choose Housekeeping Genes'!N$25,35-'Choose Housekeeping Genes'!N$25),"")</f>
        <v/>
      </c>
      <c r="N80" s="74" t="str">
        <f>IF(SUM('Test Sample Data'!N$3:N$98)&gt;10,IF(AND(ISNUMBER('Test Sample Data'!N80),'Test Sample Data'!N80&lt;35,'Test Sample Data'!N80&gt;0),'Test Sample Data'!N80-'Choose Housekeeping Genes'!O$25,35-'Choose Housekeeping Genes'!O$25),"")</f>
        <v/>
      </c>
      <c r="O80" s="74" t="str">
        <f>IF(SUM('Test Sample Data'!O$3:O$98)&gt;10,IF(AND(ISNUMBER('Test Sample Data'!O80),'Test Sample Data'!O80&lt;35,'Test Sample Data'!O80&gt;0),'Test Sample Data'!O80-'Choose Housekeeping Genes'!P$25,35-'Choose Housekeeping Genes'!P$25),"")</f>
        <v/>
      </c>
      <c r="P80" s="74" t="str">
        <f>IF(SUM('Test Sample Data'!P$3:P$98)&gt;10,IF(AND(ISNUMBER('Test Sample Data'!P80),'Test Sample Data'!P80&lt;35,'Test Sample Data'!P80&gt;0),'Test Sample Data'!P80-'Choose Housekeeping Genes'!Q$25,35-'Choose Housekeeping Genes'!Q$25),"")</f>
        <v/>
      </c>
      <c r="Q80" s="74" t="str">
        <f>IF(SUM('Test Sample Data'!Q$3:Q$98)&gt;10,IF(AND(ISNUMBER('Test Sample Data'!Q80),'Test Sample Data'!Q80&lt;35,'Test Sample Data'!Q80&gt;0),'Test Sample Data'!Q80-'Choose Housekeeping Genes'!R$25,35-'Choose Housekeeping Genes'!R$25),"")</f>
        <v/>
      </c>
      <c r="R80" s="74" t="str">
        <f>IF(SUM('Test Sample Data'!R$3:R$98)&gt;10,IF(AND(ISNUMBER('Test Sample Data'!R80),'Test Sample Data'!R80&lt;35,'Test Sample Data'!R80&gt;0),'Test Sample Data'!R80-'Choose Housekeeping Genes'!S$25,35-'Choose Housekeeping Genes'!S$25),"")</f>
        <v/>
      </c>
      <c r="S80" s="74" t="str">
        <f>IF(SUM('Test Sample Data'!S$3:S$98)&gt;10,IF(AND(ISNUMBER('Test Sample Data'!S80),'Test Sample Data'!S80&lt;35,'Test Sample Data'!S80&gt;0),'Test Sample Data'!S80-'Choose Housekeeping Genes'!T$25,35-'Choose Housekeeping Genes'!T$25),"")</f>
        <v/>
      </c>
      <c r="T80" s="74" t="str">
        <f>IF(SUM('Test Sample Data'!T$3:T$98)&gt;10,IF(AND(ISNUMBER('Test Sample Data'!T80),'Test Sample Data'!T80&lt;35,'Test Sample Data'!T80&gt;0),'Test Sample Data'!T80-'Choose Housekeeping Genes'!U$25,35-'Choose Housekeeping Genes'!U$25),"")</f>
        <v/>
      </c>
      <c r="U80" s="74" t="str">
        <f>IF(SUM('Test Sample Data'!U$3:U$98)&gt;10,IF(AND(ISNUMBER('Test Sample Data'!U80),'Test Sample Data'!U80&lt;35,'Test Sample Data'!U80&gt;0),'Test Sample Data'!U80-'Choose Housekeeping Genes'!V$25,35-'Choose Housekeeping Genes'!V$25),"")</f>
        <v/>
      </c>
      <c r="V80" s="74" t="str">
        <f>IF(SUM('Test Sample Data'!V$3:V$98)&gt;10,IF(AND(ISNUMBER('Test Sample Data'!V80),'Test Sample Data'!V80&lt;35,'Test Sample Data'!V80&gt;0),'Test Sample Data'!V80-'Choose Housekeeping Genes'!W$25,35-'Choose Housekeeping Genes'!W$25),"")</f>
        <v/>
      </c>
      <c r="W80" s="138" t="str">
        <f>'Control Sample Data'!A80</f>
        <v>PUS7L</v>
      </c>
      <c r="X80" s="139" t="s">
        <v>79</v>
      </c>
      <c r="Y80" s="74" t="str">
        <f>IF(SUM('Control Sample Data'!C$3:C$98)&gt;10,IF(AND(ISNUMBER('Control Sample Data'!C80),'Control Sample Data'!C80&lt;35,'Control Sample Data'!C80&gt;0),'Control Sample Data'!C80-'Choose Housekeeping Genes'!AA$25,35-'Choose Housekeeping Genes'!AA$25),"")</f>
        <v/>
      </c>
      <c r="Z80" s="74" t="str">
        <f>IF(SUM('Control Sample Data'!D$3:D$98)&gt;10,IF(AND(ISNUMBER('Control Sample Data'!D80),'Control Sample Data'!D80&lt;35,'Control Sample Data'!D80&gt;0),'Control Sample Data'!D80-'Choose Housekeeping Genes'!AB$25,35-'Choose Housekeeping Genes'!AB$25),"")</f>
        <v/>
      </c>
      <c r="AA80" s="74" t="str">
        <f>IF(SUM('Control Sample Data'!E$3:E$98)&gt;10,IF(AND(ISNUMBER('Control Sample Data'!E80),'Control Sample Data'!E80&lt;35,'Control Sample Data'!E80&gt;0),'Control Sample Data'!E80-'Choose Housekeeping Genes'!AC$25,35-'Choose Housekeeping Genes'!AC$25),"")</f>
        <v/>
      </c>
      <c r="AB80" s="74" t="str">
        <f>IF(SUM('Control Sample Data'!F$3:F$98)&gt;10,IF(AND(ISNUMBER('Control Sample Data'!F80),'Control Sample Data'!F80&lt;35,'Control Sample Data'!F80&gt;0),'Control Sample Data'!F80-'Choose Housekeeping Genes'!AD$25,35-'Choose Housekeeping Genes'!AD$25),"")</f>
        <v/>
      </c>
      <c r="AC80" s="74" t="str">
        <f>IF(SUM('Control Sample Data'!G$3:G$98)&gt;10,IF(AND(ISNUMBER('Control Sample Data'!G80),'Control Sample Data'!G80&lt;35,'Control Sample Data'!G80&gt;0),'Control Sample Data'!G80-'Choose Housekeeping Genes'!AE$25,35-'Choose Housekeeping Genes'!AE$25),"")</f>
        <v/>
      </c>
      <c r="AD80" s="74" t="str">
        <f>IF(SUM('Control Sample Data'!H$3:H$98)&gt;10,IF(AND(ISNUMBER('Control Sample Data'!H80),'Control Sample Data'!H80&lt;35,'Control Sample Data'!H80&gt;0),'Control Sample Data'!H80-'Choose Housekeeping Genes'!AF$25,35-'Choose Housekeeping Genes'!AF$25),"")</f>
        <v/>
      </c>
      <c r="AE80" s="74" t="str">
        <f>IF(SUM('Control Sample Data'!I$3:I$98)&gt;10,IF(AND(ISNUMBER('Control Sample Data'!I80),'Control Sample Data'!I80&lt;35,'Control Sample Data'!I80&gt;0),'Control Sample Data'!I80-'Choose Housekeeping Genes'!AG$25,35-'Choose Housekeeping Genes'!AG$25),"")</f>
        <v/>
      </c>
      <c r="AF80" s="74" t="str">
        <f>IF(SUM('Control Sample Data'!J$3:J$98)&gt;10,IF(AND(ISNUMBER('Control Sample Data'!J80),'Control Sample Data'!J80&lt;35,'Control Sample Data'!J80&gt;0),'Control Sample Data'!J80-'Choose Housekeeping Genes'!AH$25,35-'Choose Housekeeping Genes'!AH$25),"")</f>
        <v/>
      </c>
      <c r="AG80" s="74" t="str">
        <f>IF(SUM('Control Sample Data'!K$3:K$98)&gt;10,IF(AND(ISNUMBER('Control Sample Data'!K80),'Control Sample Data'!K80&lt;35,'Control Sample Data'!K80&gt;0),'Control Sample Data'!K80-'Choose Housekeeping Genes'!AI$25,35-'Choose Housekeeping Genes'!AI$25),"")</f>
        <v/>
      </c>
      <c r="AH80" s="74" t="str">
        <f>IF(SUM('Control Sample Data'!L$3:L$98)&gt;10,IF(AND(ISNUMBER('Control Sample Data'!L80),'Control Sample Data'!L80&lt;35,'Control Sample Data'!L80&gt;0),'Control Sample Data'!L80-'Choose Housekeeping Genes'!AJ$25,35-'Choose Housekeeping Genes'!AJ$25),"")</f>
        <v/>
      </c>
      <c r="AI80" s="74" t="str">
        <f>IF(SUM('Control Sample Data'!M$3:M$98)&gt;10,IF(AND(ISNUMBER('Control Sample Data'!M80),'Control Sample Data'!M80&lt;35,'Control Sample Data'!M80&gt;0),'Control Sample Data'!M80-'Choose Housekeeping Genes'!AK$25,35-'Choose Housekeeping Genes'!AK$25),"")</f>
        <v/>
      </c>
      <c r="AJ80" s="74" t="str">
        <f>IF(SUM('Control Sample Data'!N$3:N$98)&gt;10,IF(AND(ISNUMBER('Control Sample Data'!N80),'Control Sample Data'!N80&lt;35,'Control Sample Data'!N80&gt;0),'Control Sample Data'!N80-'Choose Housekeeping Genes'!AL$25,35-'Choose Housekeeping Genes'!AL$25),"")</f>
        <v/>
      </c>
      <c r="AK80" s="74" t="str">
        <f>IF(SUM('Control Sample Data'!O$3:O$98)&gt;10,IF(AND(ISNUMBER('Control Sample Data'!O80),'Control Sample Data'!O80&lt;35,'Control Sample Data'!O80&gt;0),'Control Sample Data'!O80-'Choose Housekeeping Genes'!AM$25,35-'Choose Housekeeping Genes'!AM$25),"")</f>
        <v/>
      </c>
      <c r="AL80" s="74" t="str">
        <f>IF(SUM('Control Sample Data'!P$3:P$98)&gt;10,IF(AND(ISNUMBER('Control Sample Data'!P80),'Control Sample Data'!P80&lt;35,'Control Sample Data'!P80&gt;0),'Control Sample Data'!P80-'Choose Housekeeping Genes'!AN$25,35-'Choose Housekeeping Genes'!AN$25),"")</f>
        <v/>
      </c>
      <c r="AM80" s="74" t="str">
        <f>IF(SUM('Control Sample Data'!Q$3:Q$98)&gt;10,IF(AND(ISNUMBER('Control Sample Data'!Q80),'Control Sample Data'!Q80&lt;35,'Control Sample Data'!Q80&gt;0),'Control Sample Data'!Q80-'Choose Housekeeping Genes'!AO$25,35-'Choose Housekeeping Genes'!AO$25),"")</f>
        <v/>
      </c>
      <c r="AN80" s="74" t="str">
        <f>IF(SUM('Control Sample Data'!R$3:R$98)&gt;10,IF(AND(ISNUMBER('Control Sample Data'!R80),'Control Sample Data'!R80&lt;35,'Control Sample Data'!R80&gt;0),'Control Sample Data'!R80-'Choose Housekeeping Genes'!AP$25,35-'Choose Housekeeping Genes'!AP$25),"")</f>
        <v/>
      </c>
      <c r="AO80" s="74" t="str">
        <f>IF(SUM('Control Sample Data'!S$3:S$98)&gt;10,IF(AND(ISNUMBER('Control Sample Data'!S80),'Control Sample Data'!S80&lt;35,'Control Sample Data'!S80&gt;0),'Control Sample Data'!S80-'Choose Housekeeping Genes'!AQ$25,35-'Choose Housekeeping Genes'!AQ$25),"")</f>
        <v/>
      </c>
      <c r="AP80" s="74" t="str">
        <f>IF(SUM('Control Sample Data'!T$3:T$98)&gt;10,IF(AND(ISNUMBER('Control Sample Data'!T80),'Control Sample Data'!T80&lt;35,'Control Sample Data'!T80&gt;0),'Control Sample Data'!T80-'Choose Housekeeping Genes'!AR$25,35-'Choose Housekeeping Genes'!AR$25),"")</f>
        <v/>
      </c>
      <c r="AQ80" s="74" t="str">
        <f>IF(SUM('Control Sample Data'!U$3:U$98)&gt;10,IF(AND(ISNUMBER('Control Sample Data'!U80),'Control Sample Data'!U80&lt;35,'Control Sample Data'!U80&gt;0),'Control Sample Data'!U80-'Choose Housekeeping Genes'!AS$25,35-'Choose Housekeeping Genes'!AS$25),"")</f>
        <v/>
      </c>
      <c r="AR80" s="74" t="str">
        <f>IF(SUM('Control Sample Data'!V$3:V$98)&gt;10,IF(AND(ISNUMBER('Control Sample Data'!V80),'Control Sample Data'!V80&lt;35,'Control Sample Data'!V80&gt;0),'Control Sample Data'!V80-'Choose Housekeeping Genes'!AT$25,35-'Choose Housekeeping Genes'!AT$25),"")</f>
        <v/>
      </c>
      <c r="AS80" s="29" t="str">
        <f>'Control Sample Data'!A80</f>
        <v>PUS7L</v>
      </c>
      <c r="AT80" s="28" t="s">
        <v>79</v>
      </c>
      <c r="AU80" s="74" t="str">
        <f ca="1">IF(ISNUMBER(C80-'Choose Housekeeping Genes'!D$15),C80-'Choose Housekeeping Genes'!D$15,"")</f>
        <v/>
      </c>
      <c r="AV80" s="74" t="str">
        <f ca="1">IF(ISNUMBER(D80-'Choose Housekeeping Genes'!E$15),D80-'Choose Housekeeping Genes'!E$15,"")</f>
        <v/>
      </c>
      <c r="AW80" s="74" t="str">
        <f ca="1">IF(ISNUMBER(E80-'Choose Housekeeping Genes'!F$15),E80-'Choose Housekeeping Genes'!F$15,"")</f>
        <v/>
      </c>
      <c r="AX80" s="74" t="str">
        <f ca="1">IF(ISNUMBER(F80-'Choose Housekeeping Genes'!G$15),F80-'Choose Housekeeping Genes'!G$15,"")</f>
        <v/>
      </c>
      <c r="AY80" s="74" t="str">
        <f ca="1">IF(ISNUMBER(G80-'Choose Housekeeping Genes'!H$15),G80-'Choose Housekeeping Genes'!H$15,"")</f>
        <v/>
      </c>
      <c r="AZ80" s="74" t="str">
        <f ca="1">IF(ISNUMBER(H80-'Choose Housekeeping Genes'!I$15),H80-'Choose Housekeeping Genes'!I$15,"")</f>
        <v/>
      </c>
      <c r="BA80" s="74" t="str">
        <f ca="1">IF(ISNUMBER(I80-'Choose Housekeeping Genes'!J$15),I80-'Choose Housekeeping Genes'!J$15,"")</f>
        <v/>
      </c>
      <c r="BB80" s="74" t="str">
        <f ca="1">IF(ISNUMBER(J80-'Choose Housekeeping Genes'!K$15),J80-'Choose Housekeeping Genes'!K$15,"")</f>
        <v/>
      </c>
      <c r="BC80" s="74" t="str">
        <f ca="1">IF(ISNUMBER(K80-'Choose Housekeeping Genes'!L$15),K80-'Choose Housekeeping Genes'!L$15,"")</f>
        <v/>
      </c>
      <c r="BD80" s="74" t="str">
        <f ca="1">IF(ISNUMBER(L80-'Choose Housekeeping Genes'!M$15),L80-'Choose Housekeeping Genes'!M$15,"")</f>
        <v/>
      </c>
      <c r="BE80" s="74" t="str">
        <f ca="1">IF(ISNUMBER(M80-'Choose Housekeeping Genes'!N$15),M80-'Choose Housekeeping Genes'!N$15,"")</f>
        <v/>
      </c>
      <c r="BF80" s="74" t="str">
        <f ca="1">IF(ISNUMBER(N80-'Choose Housekeeping Genes'!O$15),N80-'Choose Housekeeping Genes'!O$15,"")</f>
        <v/>
      </c>
      <c r="BG80" s="74" t="str">
        <f ca="1">IF(ISNUMBER(O80-'Choose Housekeeping Genes'!P$15),O80-'Choose Housekeeping Genes'!P$15,"")</f>
        <v/>
      </c>
      <c r="BH80" s="74" t="str">
        <f ca="1">IF(ISNUMBER(P80-'Choose Housekeeping Genes'!Q$15),P80-'Choose Housekeeping Genes'!Q$15,"")</f>
        <v/>
      </c>
      <c r="BI80" s="74" t="str">
        <f ca="1">IF(ISNUMBER(Q80-'Choose Housekeeping Genes'!R$15),Q80-'Choose Housekeeping Genes'!R$15,"")</f>
        <v/>
      </c>
      <c r="BJ80" s="74" t="str">
        <f ca="1">IF(ISNUMBER(R80-'Choose Housekeeping Genes'!S$15),R80-'Choose Housekeeping Genes'!S$15,"")</f>
        <v/>
      </c>
      <c r="BK80" s="74" t="str">
        <f ca="1">IF(ISNUMBER(S80-'Choose Housekeeping Genes'!T$15),S80-'Choose Housekeeping Genes'!T$15,"")</f>
        <v/>
      </c>
      <c r="BL80" s="74" t="str">
        <f ca="1">IF(ISNUMBER(T80-'Choose Housekeeping Genes'!U$15),T80-'Choose Housekeeping Genes'!U$15,"")</f>
        <v/>
      </c>
      <c r="BM80" s="74" t="str">
        <f ca="1">IF(ISNUMBER(U80-'Choose Housekeeping Genes'!V$15),U80-'Choose Housekeeping Genes'!V$15,"")</f>
        <v/>
      </c>
      <c r="BN80" s="74" t="str">
        <f ca="1">IF(ISNUMBER(V80-'Choose Housekeeping Genes'!W$15),V80-'Choose Housekeeping Genes'!W$15,"")</f>
        <v/>
      </c>
      <c r="BO80" s="141" t="str">
        <f t="shared" si="8"/>
        <v>PUS7L</v>
      </c>
      <c r="BP80" s="139" t="s">
        <v>79</v>
      </c>
      <c r="BQ80" s="74" t="str">
        <f ca="1">IF(ISNUMBER(Y80-'Choose Housekeeping Genes'!AA$15),Y80-'Choose Housekeeping Genes'!AA$15,"")</f>
        <v/>
      </c>
      <c r="BR80" s="74" t="str">
        <f ca="1">IF(ISNUMBER(Z80-'Choose Housekeeping Genes'!AB$15),Z80-'Choose Housekeeping Genes'!AB$15,"")</f>
        <v/>
      </c>
      <c r="BS80" s="74" t="str">
        <f ca="1">IF(ISNUMBER(AA80-'Choose Housekeeping Genes'!AC$15),AA80-'Choose Housekeeping Genes'!AC$15,"")</f>
        <v/>
      </c>
      <c r="BT80" s="74" t="str">
        <f ca="1">IF(ISNUMBER(AB80-'Choose Housekeeping Genes'!AD$15),AB80-'Choose Housekeeping Genes'!AD$15,"")</f>
        <v/>
      </c>
      <c r="BU80" s="74" t="str">
        <f ca="1">IF(ISNUMBER(AC80-'Choose Housekeeping Genes'!AE$15),AC80-'Choose Housekeeping Genes'!AE$15,"")</f>
        <v/>
      </c>
      <c r="BV80" s="74" t="str">
        <f ca="1">IF(ISNUMBER(AD80-'Choose Housekeeping Genes'!AF$15),AD80-'Choose Housekeeping Genes'!AF$15,"")</f>
        <v/>
      </c>
      <c r="BW80" s="74" t="str">
        <f ca="1">IF(ISNUMBER(AE80-'Choose Housekeeping Genes'!AG$15),AE80-'Choose Housekeeping Genes'!AG$15,"")</f>
        <v/>
      </c>
      <c r="BX80" s="74" t="str">
        <f ca="1">IF(ISNUMBER(AF80-'Choose Housekeeping Genes'!AH$15),AF80-'Choose Housekeeping Genes'!AH$15,"")</f>
        <v/>
      </c>
      <c r="BY80" s="74" t="str">
        <f ca="1">IF(ISNUMBER(AG80-'Choose Housekeeping Genes'!AI$15),AG80-'Choose Housekeeping Genes'!AI$15,"")</f>
        <v/>
      </c>
      <c r="BZ80" s="74" t="str">
        <f ca="1">IF(ISNUMBER(AH80-'Choose Housekeeping Genes'!AJ$15),AH80-'Choose Housekeeping Genes'!AJ$15,"")</f>
        <v/>
      </c>
      <c r="CA80" s="74" t="str">
        <f ca="1">IF(ISNUMBER(AI80-'Choose Housekeeping Genes'!AK$15),AI80-'Choose Housekeeping Genes'!AK$15,"")</f>
        <v/>
      </c>
      <c r="CB80" s="74" t="str">
        <f ca="1">IF(ISNUMBER(AJ80-'Choose Housekeeping Genes'!AL$15),AJ80-'Choose Housekeeping Genes'!AL$15,"")</f>
        <v/>
      </c>
      <c r="CC80" s="74" t="str">
        <f ca="1">IF(ISNUMBER(AK80-'Choose Housekeeping Genes'!AM$15),AK80-'Choose Housekeeping Genes'!AM$15,"")</f>
        <v/>
      </c>
      <c r="CD80" s="74" t="str">
        <f ca="1">IF(ISNUMBER(AL80-'Choose Housekeeping Genes'!AN$15),AL80-'Choose Housekeeping Genes'!AN$15,"")</f>
        <v/>
      </c>
      <c r="CE80" s="74" t="str">
        <f ca="1">IF(ISNUMBER(AM80-'Choose Housekeeping Genes'!AO$15),AM80-'Choose Housekeeping Genes'!AO$15,"")</f>
        <v/>
      </c>
      <c r="CF80" s="74" t="str">
        <f ca="1">IF(ISNUMBER(AN80-'Choose Housekeeping Genes'!AP$15),AN80-'Choose Housekeeping Genes'!AP$15,"")</f>
        <v/>
      </c>
      <c r="CG80" s="74" t="str">
        <f ca="1">IF(ISNUMBER(AO80-'Choose Housekeeping Genes'!AQ$15),AO80-'Choose Housekeeping Genes'!AQ$15,"")</f>
        <v/>
      </c>
      <c r="CH80" s="74" t="str">
        <f ca="1">IF(ISNUMBER(AP80-'Choose Housekeeping Genes'!AR$15),AP80-'Choose Housekeeping Genes'!AR$15,"")</f>
        <v/>
      </c>
      <c r="CI80" s="74" t="str">
        <f ca="1">IF(ISNUMBER(AQ80-'Choose Housekeeping Genes'!AS$15),AQ80-'Choose Housekeeping Genes'!AS$15,"")</f>
        <v/>
      </c>
      <c r="CJ80" s="74" t="str">
        <f ca="1">IF(ISNUMBER(AR80-'Choose Housekeeping Genes'!AT$15),AR80-'Choose Housekeeping Genes'!AT$15,"")</f>
        <v/>
      </c>
      <c r="CK80" s="22" t="e">
        <f t="shared" ca="1" si="9"/>
        <v>#DIV/0!</v>
      </c>
      <c r="CL80" s="111" t="e">
        <f t="shared" ca="1" si="10"/>
        <v>#DIV/0!</v>
      </c>
    </row>
    <row r="81" spans="1:90" ht="12.75" customHeight="1" x14ac:dyDescent="0.2">
      <c r="A81" s="27" t="str">
        <f>'Test Sample Data'!A81</f>
        <v>PUSL1</v>
      </c>
      <c r="B81" s="28" t="s">
        <v>80</v>
      </c>
      <c r="C81" s="74" t="str">
        <f>IF(SUM('Test Sample Data'!C$3:C$98)&gt;10,IF(AND(ISNUMBER('Test Sample Data'!C81),'Test Sample Data'!C81&lt;35,'Test Sample Data'!C81&gt;0),'Test Sample Data'!C81-'Choose Housekeeping Genes'!D$25,35-'Choose Housekeeping Genes'!D$25),"")</f>
        <v/>
      </c>
      <c r="D81" s="74" t="str">
        <f>IF(SUM('Test Sample Data'!D$3:D$98)&gt;10,IF(AND(ISNUMBER('Test Sample Data'!D81),'Test Sample Data'!D81&lt;35,'Test Sample Data'!D81&gt;0),'Test Sample Data'!D81-'Choose Housekeeping Genes'!E$25,35-'Choose Housekeeping Genes'!E$25),"")</f>
        <v/>
      </c>
      <c r="E81" s="74" t="str">
        <f>IF(SUM('Test Sample Data'!E$3:E$98)&gt;10,IF(AND(ISNUMBER('Test Sample Data'!E81),'Test Sample Data'!E81&lt;35,'Test Sample Data'!E81&gt;0),'Test Sample Data'!E81-'Choose Housekeeping Genes'!F$25,35-'Choose Housekeeping Genes'!F$25),"")</f>
        <v/>
      </c>
      <c r="F81" s="74" t="str">
        <f>IF(SUM('Test Sample Data'!F$3:F$98)&gt;10,IF(AND(ISNUMBER('Test Sample Data'!F81),'Test Sample Data'!F81&lt;35,'Test Sample Data'!F81&gt;0),'Test Sample Data'!F81-'Choose Housekeeping Genes'!G$25,35-'Choose Housekeeping Genes'!G$25),"")</f>
        <v/>
      </c>
      <c r="G81" s="74" t="str">
        <f>IF(SUM('Test Sample Data'!G$3:G$98)&gt;10,IF(AND(ISNUMBER('Test Sample Data'!G81),'Test Sample Data'!G81&lt;35,'Test Sample Data'!G81&gt;0),'Test Sample Data'!G81-'Choose Housekeeping Genes'!H$25,35-'Choose Housekeeping Genes'!H$25),"")</f>
        <v/>
      </c>
      <c r="H81" s="74" t="str">
        <f>IF(SUM('Test Sample Data'!H$3:H$98)&gt;10,IF(AND(ISNUMBER('Test Sample Data'!H81),'Test Sample Data'!H81&lt;35,'Test Sample Data'!H81&gt;0),'Test Sample Data'!H81-'Choose Housekeeping Genes'!I$25,35-'Choose Housekeeping Genes'!I$25),"")</f>
        <v/>
      </c>
      <c r="I81" s="74" t="str">
        <f>IF(SUM('Test Sample Data'!I$3:I$98)&gt;10,IF(AND(ISNUMBER('Test Sample Data'!I81),'Test Sample Data'!I81&lt;35,'Test Sample Data'!I81&gt;0),'Test Sample Data'!I81-'Choose Housekeeping Genes'!J$25,35-'Choose Housekeeping Genes'!J$25),"")</f>
        <v/>
      </c>
      <c r="J81" s="74" t="str">
        <f>IF(SUM('Test Sample Data'!J$3:J$98)&gt;10,IF(AND(ISNUMBER('Test Sample Data'!J81),'Test Sample Data'!J81&lt;35,'Test Sample Data'!J81&gt;0),'Test Sample Data'!J81-'Choose Housekeeping Genes'!K$25,35-'Choose Housekeeping Genes'!K$25),"")</f>
        <v/>
      </c>
      <c r="K81" s="74" t="str">
        <f>IF(SUM('Test Sample Data'!K$3:K$98)&gt;10,IF(AND(ISNUMBER('Test Sample Data'!K81),'Test Sample Data'!K81&lt;35,'Test Sample Data'!K81&gt;0),'Test Sample Data'!K81-'Choose Housekeeping Genes'!L$25,35-'Choose Housekeeping Genes'!L$25),"")</f>
        <v/>
      </c>
      <c r="L81" s="74" t="str">
        <f>IF(SUM('Test Sample Data'!L$3:L$98)&gt;10,IF(AND(ISNUMBER('Test Sample Data'!L81),'Test Sample Data'!L81&lt;35,'Test Sample Data'!L81&gt;0),'Test Sample Data'!L81-'Choose Housekeeping Genes'!M$25,35-'Choose Housekeeping Genes'!M$25),"")</f>
        <v/>
      </c>
      <c r="M81" s="74" t="str">
        <f>IF(SUM('Test Sample Data'!M$3:M$98)&gt;10,IF(AND(ISNUMBER('Test Sample Data'!M81),'Test Sample Data'!M81&lt;35,'Test Sample Data'!M81&gt;0),'Test Sample Data'!M81-'Choose Housekeeping Genes'!N$25,35-'Choose Housekeeping Genes'!N$25),"")</f>
        <v/>
      </c>
      <c r="N81" s="74" t="str">
        <f>IF(SUM('Test Sample Data'!N$3:N$98)&gt;10,IF(AND(ISNUMBER('Test Sample Data'!N81),'Test Sample Data'!N81&lt;35,'Test Sample Data'!N81&gt;0),'Test Sample Data'!N81-'Choose Housekeeping Genes'!O$25,35-'Choose Housekeeping Genes'!O$25),"")</f>
        <v/>
      </c>
      <c r="O81" s="74" t="str">
        <f>IF(SUM('Test Sample Data'!O$3:O$98)&gt;10,IF(AND(ISNUMBER('Test Sample Data'!O81),'Test Sample Data'!O81&lt;35,'Test Sample Data'!O81&gt;0),'Test Sample Data'!O81-'Choose Housekeeping Genes'!P$25,35-'Choose Housekeeping Genes'!P$25),"")</f>
        <v/>
      </c>
      <c r="P81" s="74" t="str">
        <f>IF(SUM('Test Sample Data'!P$3:P$98)&gt;10,IF(AND(ISNUMBER('Test Sample Data'!P81),'Test Sample Data'!P81&lt;35,'Test Sample Data'!P81&gt;0),'Test Sample Data'!P81-'Choose Housekeeping Genes'!Q$25,35-'Choose Housekeeping Genes'!Q$25),"")</f>
        <v/>
      </c>
      <c r="Q81" s="74" t="str">
        <f>IF(SUM('Test Sample Data'!Q$3:Q$98)&gt;10,IF(AND(ISNUMBER('Test Sample Data'!Q81),'Test Sample Data'!Q81&lt;35,'Test Sample Data'!Q81&gt;0),'Test Sample Data'!Q81-'Choose Housekeeping Genes'!R$25,35-'Choose Housekeeping Genes'!R$25),"")</f>
        <v/>
      </c>
      <c r="R81" s="74" t="str">
        <f>IF(SUM('Test Sample Data'!R$3:R$98)&gt;10,IF(AND(ISNUMBER('Test Sample Data'!R81),'Test Sample Data'!R81&lt;35,'Test Sample Data'!R81&gt;0),'Test Sample Data'!R81-'Choose Housekeeping Genes'!S$25,35-'Choose Housekeeping Genes'!S$25),"")</f>
        <v/>
      </c>
      <c r="S81" s="74" t="str">
        <f>IF(SUM('Test Sample Data'!S$3:S$98)&gt;10,IF(AND(ISNUMBER('Test Sample Data'!S81),'Test Sample Data'!S81&lt;35,'Test Sample Data'!S81&gt;0),'Test Sample Data'!S81-'Choose Housekeeping Genes'!T$25,35-'Choose Housekeeping Genes'!T$25),"")</f>
        <v/>
      </c>
      <c r="T81" s="74" t="str">
        <f>IF(SUM('Test Sample Data'!T$3:T$98)&gt;10,IF(AND(ISNUMBER('Test Sample Data'!T81),'Test Sample Data'!T81&lt;35,'Test Sample Data'!T81&gt;0),'Test Sample Data'!T81-'Choose Housekeeping Genes'!U$25,35-'Choose Housekeeping Genes'!U$25),"")</f>
        <v/>
      </c>
      <c r="U81" s="74" t="str">
        <f>IF(SUM('Test Sample Data'!U$3:U$98)&gt;10,IF(AND(ISNUMBER('Test Sample Data'!U81),'Test Sample Data'!U81&lt;35,'Test Sample Data'!U81&gt;0),'Test Sample Data'!U81-'Choose Housekeeping Genes'!V$25,35-'Choose Housekeeping Genes'!V$25),"")</f>
        <v/>
      </c>
      <c r="V81" s="74" t="str">
        <f>IF(SUM('Test Sample Data'!V$3:V$98)&gt;10,IF(AND(ISNUMBER('Test Sample Data'!V81),'Test Sample Data'!V81&lt;35,'Test Sample Data'!V81&gt;0),'Test Sample Data'!V81-'Choose Housekeeping Genes'!W$25,35-'Choose Housekeeping Genes'!W$25),"")</f>
        <v/>
      </c>
      <c r="W81" s="138" t="str">
        <f>'Control Sample Data'!A81</f>
        <v>PUSL1</v>
      </c>
      <c r="X81" s="139" t="s">
        <v>80</v>
      </c>
      <c r="Y81" s="74" t="str">
        <f>IF(SUM('Control Sample Data'!C$3:C$98)&gt;10,IF(AND(ISNUMBER('Control Sample Data'!C81),'Control Sample Data'!C81&lt;35,'Control Sample Data'!C81&gt;0),'Control Sample Data'!C81-'Choose Housekeeping Genes'!AA$25,35-'Choose Housekeeping Genes'!AA$25),"")</f>
        <v/>
      </c>
      <c r="Z81" s="74" t="str">
        <f>IF(SUM('Control Sample Data'!D$3:D$98)&gt;10,IF(AND(ISNUMBER('Control Sample Data'!D81),'Control Sample Data'!D81&lt;35,'Control Sample Data'!D81&gt;0),'Control Sample Data'!D81-'Choose Housekeeping Genes'!AB$25,35-'Choose Housekeeping Genes'!AB$25),"")</f>
        <v/>
      </c>
      <c r="AA81" s="74" t="str">
        <f>IF(SUM('Control Sample Data'!E$3:E$98)&gt;10,IF(AND(ISNUMBER('Control Sample Data'!E81),'Control Sample Data'!E81&lt;35,'Control Sample Data'!E81&gt;0),'Control Sample Data'!E81-'Choose Housekeeping Genes'!AC$25,35-'Choose Housekeeping Genes'!AC$25),"")</f>
        <v/>
      </c>
      <c r="AB81" s="74" t="str">
        <f>IF(SUM('Control Sample Data'!F$3:F$98)&gt;10,IF(AND(ISNUMBER('Control Sample Data'!F81),'Control Sample Data'!F81&lt;35,'Control Sample Data'!F81&gt;0),'Control Sample Data'!F81-'Choose Housekeeping Genes'!AD$25,35-'Choose Housekeeping Genes'!AD$25),"")</f>
        <v/>
      </c>
      <c r="AC81" s="74" t="str">
        <f>IF(SUM('Control Sample Data'!G$3:G$98)&gt;10,IF(AND(ISNUMBER('Control Sample Data'!G81),'Control Sample Data'!G81&lt;35,'Control Sample Data'!G81&gt;0),'Control Sample Data'!G81-'Choose Housekeeping Genes'!AE$25,35-'Choose Housekeeping Genes'!AE$25),"")</f>
        <v/>
      </c>
      <c r="AD81" s="74" t="str">
        <f>IF(SUM('Control Sample Data'!H$3:H$98)&gt;10,IF(AND(ISNUMBER('Control Sample Data'!H81),'Control Sample Data'!H81&lt;35,'Control Sample Data'!H81&gt;0),'Control Sample Data'!H81-'Choose Housekeeping Genes'!AF$25,35-'Choose Housekeeping Genes'!AF$25),"")</f>
        <v/>
      </c>
      <c r="AE81" s="74" t="str">
        <f>IF(SUM('Control Sample Data'!I$3:I$98)&gt;10,IF(AND(ISNUMBER('Control Sample Data'!I81),'Control Sample Data'!I81&lt;35,'Control Sample Data'!I81&gt;0),'Control Sample Data'!I81-'Choose Housekeeping Genes'!AG$25,35-'Choose Housekeeping Genes'!AG$25),"")</f>
        <v/>
      </c>
      <c r="AF81" s="74" t="str">
        <f>IF(SUM('Control Sample Data'!J$3:J$98)&gt;10,IF(AND(ISNUMBER('Control Sample Data'!J81),'Control Sample Data'!J81&lt;35,'Control Sample Data'!J81&gt;0),'Control Sample Data'!J81-'Choose Housekeeping Genes'!AH$25,35-'Choose Housekeeping Genes'!AH$25),"")</f>
        <v/>
      </c>
      <c r="AG81" s="74" t="str">
        <f>IF(SUM('Control Sample Data'!K$3:K$98)&gt;10,IF(AND(ISNUMBER('Control Sample Data'!K81),'Control Sample Data'!K81&lt;35,'Control Sample Data'!K81&gt;0),'Control Sample Data'!K81-'Choose Housekeeping Genes'!AI$25,35-'Choose Housekeeping Genes'!AI$25),"")</f>
        <v/>
      </c>
      <c r="AH81" s="74" t="str">
        <f>IF(SUM('Control Sample Data'!L$3:L$98)&gt;10,IF(AND(ISNUMBER('Control Sample Data'!L81),'Control Sample Data'!L81&lt;35,'Control Sample Data'!L81&gt;0),'Control Sample Data'!L81-'Choose Housekeeping Genes'!AJ$25,35-'Choose Housekeeping Genes'!AJ$25),"")</f>
        <v/>
      </c>
      <c r="AI81" s="74" t="str">
        <f>IF(SUM('Control Sample Data'!M$3:M$98)&gt;10,IF(AND(ISNUMBER('Control Sample Data'!M81),'Control Sample Data'!M81&lt;35,'Control Sample Data'!M81&gt;0),'Control Sample Data'!M81-'Choose Housekeeping Genes'!AK$25,35-'Choose Housekeeping Genes'!AK$25),"")</f>
        <v/>
      </c>
      <c r="AJ81" s="74" t="str">
        <f>IF(SUM('Control Sample Data'!N$3:N$98)&gt;10,IF(AND(ISNUMBER('Control Sample Data'!N81),'Control Sample Data'!N81&lt;35,'Control Sample Data'!N81&gt;0),'Control Sample Data'!N81-'Choose Housekeeping Genes'!AL$25,35-'Choose Housekeeping Genes'!AL$25),"")</f>
        <v/>
      </c>
      <c r="AK81" s="74" t="str">
        <f>IF(SUM('Control Sample Data'!O$3:O$98)&gt;10,IF(AND(ISNUMBER('Control Sample Data'!O81),'Control Sample Data'!O81&lt;35,'Control Sample Data'!O81&gt;0),'Control Sample Data'!O81-'Choose Housekeeping Genes'!AM$25,35-'Choose Housekeeping Genes'!AM$25),"")</f>
        <v/>
      </c>
      <c r="AL81" s="74" t="str">
        <f>IF(SUM('Control Sample Data'!P$3:P$98)&gt;10,IF(AND(ISNUMBER('Control Sample Data'!P81),'Control Sample Data'!P81&lt;35,'Control Sample Data'!P81&gt;0),'Control Sample Data'!P81-'Choose Housekeeping Genes'!AN$25,35-'Choose Housekeeping Genes'!AN$25),"")</f>
        <v/>
      </c>
      <c r="AM81" s="74" t="str">
        <f>IF(SUM('Control Sample Data'!Q$3:Q$98)&gt;10,IF(AND(ISNUMBER('Control Sample Data'!Q81),'Control Sample Data'!Q81&lt;35,'Control Sample Data'!Q81&gt;0),'Control Sample Data'!Q81-'Choose Housekeeping Genes'!AO$25,35-'Choose Housekeeping Genes'!AO$25),"")</f>
        <v/>
      </c>
      <c r="AN81" s="74" t="str">
        <f>IF(SUM('Control Sample Data'!R$3:R$98)&gt;10,IF(AND(ISNUMBER('Control Sample Data'!R81),'Control Sample Data'!R81&lt;35,'Control Sample Data'!R81&gt;0),'Control Sample Data'!R81-'Choose Housekeeping Genes'!AP$25,35-'Choose Housekeeping Genes'!AP$25),"")</f>
        <v/>
      </c>
      <c r="AO81" s="74" t="str">
        <f>IF(SUM('Control Sample Data'!S$3:S$98)&gt;10,IF(AND(ISNUMBER('Control Sample Data'!S81),'Control Sample Data'!S81&lt;35,'Control Sample Data'!S81&gt;0),'Control Sample Data'!S81-'Choose Housekeeping Genes'!AQ$25,35-'Choose Housekeeping Genes'!AQ$25),"")</f>
        <v/>
      </c>
      <c r="AP81" s="74" t="str">
        <f>IF(SUM('Control Sample Data'!T$3:T$98)&gt;10,IF(AND(ISNUMBER('Control Sample Data'!T81),'Control Sample Data'!T81&lt;35,'Control Sample Data'!T81&gt;0),'Control Sample Data'!T81-'Choose Housekeeping Genes'!AR$25,35-'Choose Housekeeping Genes'!AR$25),"")</f>
        <v/>
      </c>
      <c r="AQ81" s="74" t="str">
        <f>IF(SUM('Control Sample Data'!U$3:U$98)&gt;10,IF(AND(ISNUMBER('Control Sample Data'!U81),'Control Sample Data'!U81&lt;35,'Control Sample Data'!U81&gt;0),'Control Sample Data'!U81-'Choose Housekeeping Genes'!AS$25,35-'Choose Housekeeping Genes'!AS$25),"")</f>
        <v/>
      </c>
      <c r="AR81" s="74" t="str">
        <f>IF(SUM('Control Sample Data'!V$3:V$98)&gt;10,IF(AND(ISNUMBER('Control Sample Data'!V81),'Control Sample Data'!V81&lt;35,'Control Sample Data'!V81&gt;0),'Control Sample Data'!V81-'Choose Housekeeping Genes'!AT$25,35-'Choose Housekeeping Genes'!AT$25),"")</f>
        <v/>
      </c>
      <c r="AS81" s="29" t="str">
        <f>'Control Sample Data'!A81</f>
        <v>PUSL1</v>
      </c>
      <c r="AT81" s="28" t="s">
        <v>80</v>
      </c>
      <c r="AU81" s="74" t="str">
        <f ca="1">IF(ISNUMBER(C81-'Choose Housekeeping Genes'!D$15),C81-'Choose Housekeeping Genes'!D$15,"")</f>
        <v/>
      </c>
      <c r="AV81" s="74" t="str">
        <f ca="1">IF(ISNUMBER(D81-'Choose Housekeeping Genes'!E$15),D81-'Choose Housekeeping Genes'!E$15,"")</f>
        <v/>
      </c>
      <c r="AW81" s="74" t="str">
        <f ca="1">IF(ISNUMBER(E81-'Choose Housekeeping Genes'!F$15),E81-'Choose Housekeeping Genes'!F$15,"")</f>
        <v/>
      </c>
      <c r="AX81" s="74" t="str">
        <f ca="1">IF(ISNUMBER(F81-'Choose Housekeeping Genes'!G$15),F81-'Choose Housekeeping Genes'!G$15,"")</f>
        <v/>
      </c>
      <c r="AY81" s="74" t="str">
        <f ca="1">IF(ISNUMBER(G81-'Choose Housekeeping Genes'!H$15),G81-'Choose Housekeeping Genes'!H$15,"")</f>
        <v/>
      </c>
      <c r="AZ81" s="74" t="str">
        <f ca="1">IF(ISNUMBER(H81-'Choose Housekeeping Genes'!I$15),H81-'Choose Housekeeping Genes'!I$15,"")</f>
        <v/>
      </c>
      <c r="BA81" s="74" t="str">
        <f ca="1">IF(ISNUMBER(I81-'Choose Housekeeping Genes'!J$15),I81-'Choose Housekeeping Genes'!J$15,"")</f>
        <v/>
      </c>
      <c r="BB81" s="74" t="str">
        <f ca="1">IF(ISNUMBER(J81-'Choose Housekeeping Genes'!K$15),J81-'Choose Housekeeping Genes'!K$15,"")</f>
        <v/>
      </c>
      <c r="BC81" s="74" t="str">
        <f ca="1">IF(ISNUMBER(K81-'Choose Housekeeping Genes'!L$15),K81-'Choose Housekeeping Genes'!L$15,"")</f>
        <v/>
      </c>
      <c r="BD81" s="74" t="str">
        <f ca="1">IF(ISNUMBER(L81-'Choose Housekeeping Genes'!M$15),L81-'Choose Housekeeping Genes'!M$15,"")</f>
        <v/>
      </c>
      <c r="BE81" s="74" t="str">
        <f ca="1">IF(ISNUMBER(M81-'Choose Housekeeping Genes'!N$15),M81-'Choose Housekeeping Genes'!N$15,"")</f>
        <v/>
      </c>
      <c r="BF81" s="74" t="str">
        <f ca="1">IF(ISNUMBER(N81-'Choose Housekeeping Genes'!O$15),N81-'Choose Housekeeping Genes'!O$15,"")</f>
        <v/>
      </c>
      <c r="BG81" s="74" t="str">
        <f ca="1">IF(ISNUMBER(O81-'Choose Housekeeping Genes'!P$15),O81-'Choose Housekeeping Genes'!P$15,"")</f>
        <v/>
      </c>
      <c r="BH81" s="74" t="str">
        <f ca="1">IF(ISNUMBER(P81-'Choose Housekeeping Genes'!Q$15),P81-'Choose Housekeeping Genes'!Q$15,"")</f>
        <v/>
      </c>
      <c r="BI81" s="74" t="str">
        <f ca="1">IF(ISNUMBER(Q81-'Choose Housekeeping Genes'!R$15),Q81-'Choose Housekeeping Genes'!R$15,"")</f>
        <v/>
      </c>
      <c r="BJ81" s="74" t="str">
        <f ca="1">IF(ISNUMBER(R81-'Choose Housekeeping Genes'!S$15),R81-'Choose Housekeeping Genes'!S$15,"")</f>
        <v/>
      </c>
      <c r="BK81" s="74" t="str">
        <f ca="1">IF(ISNUMBER(S81-'Choose Housekeeping Genes'!T$15),S81-'Choose Housekeeping Genes'!T$15,"")</f>
        <v/>
      </c>
      <c r="BL81" s="74" t="str">
        <f ca="1">IF(ISNUMBER(T81-'Choose Housekeeping Genes'!U$15),T81-'Choose Housekeeping Genes'!U$15,"")</f>
        <v/>
      </c>
      <c r="BM81" s="74" t="str">
        <f ca="1">IF(ISNUMBER(U81-'Choose Housekeeping Genes'!V$15),U81-'Choose Housekeeping Genes'!V$15,"")</f>
        <v/>
      </c>
      <c r="BN81" s="74" t="str">
        <f ca="1">IF(ISNUMBER(V81-'Choose Housekeeping Genes'!W$15),V81-'Choose Housekeeping Genes'!W$15,"")</f>
        <v/>
      </c>
      <c r="BO81" s="141" t="str">
        <f t="shared" si="8"/>
        <v>PUSL1</v>
      </c>
      <c r="BP81" s="139" t="s">
        <v>80</v>
      </c>
      <c r="BQ81" s="74" t="str">
        <f ca="1">IF(ISNUMBER(Y81-'Choose Housekeeping Genes'!AA$15),Y81-'Choose Housekeeping Genes'!AA$15,"")</f>
        <v/>
      </c>
      <c r="BR81" s="74" t="str">
        <f ca="1">IF(ISNUMBER(Z81-'Choose Housekeeping Genes'!AB$15),Z81-'Choose Housekeeping Genes'!AB$15,"")</f>
        <v/>
      </c>
      <c r="BS81" s="74" t="str">
        <f ca="1">IF(ISNUMBER(AA81-'Choose Housekeeping Genes'!AC$15),AA81-'Choose Housekeeping Genes'!AC$15,"")</f>
        <v/>
      </c>
      <c r="BT81" s="74" t="str">
        <f ca="1">IF(ISNUMBER(AB81-'Choose Housekeeping Genes'!AD$15),AB81-'Choose Housekeeping Genes'!AD$15,"")</f>
        <v/>
      </c>
      <c r="BU81" s="74" t="str">
        <f ca="1">IF(ISNUMBER(AC81-'Choose Housekeeping Genes'!AE$15),AC81-'Choose Housekeeping Genes'!AE$15,"")</f>
        <v/>
      </c>
      <c r="BV81" s="74" t="str">
        <f ca="1">IF(ISNUMBER(AD81-'Choose Housekeeping Genes'!AF$15),AD81-'Choose Housekeeping Genes'!AF$15,"")</f>
        <v/>
      </c>
      <c r="BW81" s="74" t="str">
        <f ca="1">IF(ISNUMBER(AE81-'Choose Housekeeping Genes'!AG$15),AE81-'Choose Housekeeping Genes'!AG$15,"")</f>
        <v/>
      </c>
      <c r="BX81" s="74" t="str">
        <f ca="1">IF(ISNUMBER(AF81-'Choose Housekeeping Genes'!AH$15),AF81-'Choose Housekeeping Genes'!AH$15,"")</f>
        <v/>
      </c>
      <c r="BY81" s="74" t="str">
        <f ca="1">IF(ISNUMBER(AG81-'Choose Housekeeping Genes'!AI$15),AG81-'Choose Housekeeping Genes'!AI$15,"")</f>
        <v/>
      </c>
      <c r="BZ81" s="74" t="str">
        <f ca="1">IF(ISNUMBER(AH81-'Choose Housekeeping Genes'!AJ$15),AH81-'Choose Housekeeping Genes'!AJ$15,"")</f>
        <v/>
      </c>
      <c r="CA81" s="74" t="str">
        <f ca="1">IF(ISNUMBER(AI81-'Choose Housekeeping Genes'!AK$15),AI81-'Choose Housekeeping Genes'!AK$15,"")</f>
        <v/>
      </c>
      <c r="CB81" s="74" t="str">
        <f ca="1">IF(ISNUMBER(AJ81-'Choose Housekeeping Genes'!AL$15),AJ81-'Choose Housekeeping Genes'!AL$15,"")</f>
        <v/>
      </c>
      <c r="CC81" s="74" t="str">
        <f ca="1">IF(ISNUMBER(AK81-'Choose Housekeeping Genes'!AM$15),AK81-'Choose Housekeeping Genes'!AM$15,"")</f>
        <v/>
      </c>
      <c r="CD81" s="74" t="str">
        <f ca="1">IF(ISNUMBER(AL81-'Choose Housekeeping Genes'!AN$15),AL81-'Choose Housekeeping Genes'!AN$15,"")</f>
        <v/>
      </c>
      <c r="CE81" s="74" t="str">
        <f ca="1">IF(ISNUMBER(AM81-'Choose Housekeeping Genes'!AO$15),AM81-'Choose Housekeeping Genes'!AO$15,"")</f>
        <v/>
      </c>
      <c r="CF81" s="74" t="str">
        <f ca="1">IF(ISNUMBER(AN81-'Choose Housekeeping Genes'!AP$15),AN81-'Choose Housekeeping Genes'!AP$15,"")</f>
        <v/>
      </c>
      <c r="CG81" s="74" t="str">
        <f ca="1">IF(ISNUMBER(AO81-'Choose Housekeeping Genes'!AQ$15),AO81-'Choose Housekeeping Genes'!AQ$15,"")</f>
        <v/>
      </c>
      <c r="CH81" s="74" t="str">
        <f ca="1">IF(ISNUMBER(AP81-'Choose Housekeeping Genes'!AR$15),AP81-'Choose Housekeeping Genes'!AR$15,"")</f>
        <v/>
      </c>
      <c r="CI81" s="74" t="str">
        <f ca="1">IF(ISNUMBER(AQ81-'Choose Housekeeping Genes'!AS$15),AQ81-'Choose Housekeeping Genes'!AS$15,"")</f>
        <v/>
      </c>
      <c r="CJ81" s="74" t="str">
        <f ca="1">IF(ISNUMBER(AR81-'Choose Housekeeping Genes'!AT$15),AR81-'Choose Housekeeping Genes'!AT$15,"")</f>
        <v/>
      </c>
      <c r="CK81" s="22" t="e">
        <f t="shared" ca="1" si="9"/>
        <v>#DIV/0!</v>
      </c>
      <c r="CL81" s="111" t="e">
        <f t="shared" ca="1" si="10"/>
        <v>#DIV/0!</v>
      </c>
    </row>
    <row r="82" spans="1:90" ht="12.75" customHeight="1" x14ac:dyDescent="0.2">
      <c r="A82" s="27" t="str">
        <f>'Test Sample Data'!A82</f>
        <v>RPUSD1</v>
      </c>
      <c r="B82" s="28" t="s">
        <v>81</v>
      </c>
      <c r="C82" s="74" t="str">
        <f>IF(SUM('Test Sample Data'!C$3:C$98)&gt;10,IF(AND(ISNUMBER('Test Sample Data'!C82),'Test Sample Data'!C82&lt;35,'Test Sample Data'!C82&gt;0),'Test Sample Data'!C82-'Choose Housekeeping Genes'!D$25,35-'Choose Housekeeping Genes'!D$25),"")</f>
        <v/>
      </c>
      <c r="D82" s="74" t="str">
        <f>IF(SUM('Test Sample Data'!D$3:D$98)&gt;10,IF(AND(ISNUMBER('Test Sample Data'!D82),'Test Sample Data'!D82&lt;35,'Test Sample Data'!D82&gt;0),'Test Sample Data'!D82-'Choose Housekeeping Genes'!E$25,35-'Choose Housekeeping Genes'!E$25),"")</f>
        <v/>
      </c>
      <c r="E82" s="74" t="str">
        <f>IF(SUM('Test Sample Data'!E$3:E$98)&gt;10,IF(AND(ISNUMBER('Test Sample Data'!E82),'Test Sample Data'!E82&lt;35,'Test Sample Data'!E82&gt;0),'Test Sample Data'!E82-'Choose Housekeeping Genes'!F$25,35-'Choose Housekeeping Genes'!F$25),"")</f>
        <v/>
      </c>
      <c r="F82" s="74" t="str">
        <f>IF(SUM('Test Sample Data'!F$3:F$98)&gt;10,IF(AND(ISNUMBER('Test Sample Data'!F82),'Test Sample Data'!F82&lt;35,'Test Sample Data'!F82&gt;0),'Test Sample Data'!F82-'Choose Housekeeping Genes'!G$25,35-'Choose Housekeeping Genes'!G$25),"")</f>
        <v/>
      </c>
      <c r="G82" s="74" t="str">
        <f>IF(SUM('Test Sample Data'!G$3:G$98)&gt;10,IF(AND(ISNUMBER('Test Sample Data'!G82),'Test Sample Data'!G82&lt;35,'Test Sample Data'!G82&gt;0),'Test Sample Data'!G82-'Choose Housekeeping Genes'!H$25,35-'Choose Housekeeping Genes'!H$25),"")</f>
        <v/>
      </c>
      <c r="H82" s="74" t="str">
        <f>IF(SUM('Test Sample Data'!H$3:H$98)&gt;10,IF(AND(ISNUMBER('Test Sample Data'!H82),'Test Sample Data'!H82&lt;35,'Test Sample Data'!H82&gt;0),'Test Sample Data'!H82-'Choose Housekeeping Genes'!I$25,35-'Choose Housekeeping Genes'!I$25),"")</f>
        <v/>
      </c>
      <c r="I82" s="74" t="str">
        <f>IF(SUM('Test Sample Data'!I$3:I$98)&gt;10,IF(AND(ISNUMBER('Test Sample Data'!I82),'Test Sample Data'!I82&lt;35,'Test Sample Data'!I82&gt;0),'Test Sample Data'!I82-'Choose Housekeeping Genes'!J$25,35-'Choose Housekeeping Genes'!J$25),"")</f>
        <v/>
      </c>
      <c r="J82" s="74" t="str">
        <f>IF(SUM('Test Sample Data'!J$3:J$98)&gt;10,IF(AND(ISNUMBER('Test Sample Data'!J82),'Test Sample Data'!J82&lt;35,'Test Sample Data'!J82&gt;0),'Test Sample Data'!J82-'Choose Housekeeping Genes'!K$25,35-'Choose Housekeeping Genes'!K$25),"")</f>
        <v/>
      </c>
      <c r="K82" s="74" t="str">
        <f>IF(SUM('Test Sample Data'!K$3:K$98)&gt;10,IF(AND(ISNUMBER('Test Sample Data'!K82),'Test Sample Data'!K82&lt;35,'Test Sample Data'!K82&gt;0),'Test Sample Data'!K82-'Choose Housekeeping Genes'!L$25,35-'Choose Housekeeping Genes'!L$25),"")</f>
        <v/>
      </c>
      <c r="L82" s="74" t="str">
        <f>IF(SUM('Test Sample Data'!L$3:L$98)&gt;10,IF(AND(ISNUMBER('Test Sample Data'!L82),'Test Sample Data'!L82&lt;35,'Test Sample Data'!L82&gt;0),'Test Sample Data'!L82-'Choose Housekeeping Genes'!M$25,35-'Choose Housekeeping Genes'!M$25),"")</f>
        <v/>
      </c>
      <c r="M82" s="74" t="str">
        <f>IF(SUM('Test Sample Data'!M$3:M$98)&gt;10,IF(AND(ISNUMBER('Test Sample Data'!M82),'Test Sample Data'!M82&lt;35,'Test Sample Data'!M82&gt;0),'Test Sample Data'!M82-'Choose Housekeeping Genes'!N$25,35-'Choose Housekeeping Genes'!N$25),"")</f>
        <v/>
      </c>
      <c r="N82" s="74" t="str">
        <f>IF(SUM('Test Sample Data'!N$3:N$98)&gt;10,IF(AND(ISNUMBER('Test Sample Data'!N82),'Test Sample Data'!N82&lt;35,'Test Sample Data'!N82&gt;0),'Test Sample Data'!N82-'Choose Housekeeping Genes'!O$25,35-'Choose Housekeeping Genes'!O$25),"")</f>
        <v/>
      </c>
      <c r="O82" s="74" t="str">
        <f>IF(SUM('Test Sample Data'!O$3:O$98)&gt;10,IF(AND(ISNUMBER('Test Sample Data'!O82),'Test Sample Data'!O82&lt;35,'Test Sample Data'!O82&gt;0),'Test Sample Data'!O82-'Choose Housekeeping Genes'!P$25,35-'Choose Housekeeping Genes'!P$25),"")</f>
        <v/>
      </c>
      <c r="P82" s="74" t="str">
        <f>IF(SUM('Test Sample Data'!P$3:P$98)&gt;10,IF(AND(ISNUMBER('Test Sample Data'!P82),'Test Sample Data'!P82&lt;35,'Test Sample Data'!P82&gt;0),'Test Sample Data'!P82-'Choose Housekeeping Genes'!Q$25,35-'Choose Housekeeping Genes'!Q$25),"")</f>
        <v/>
      </c>
      <c r="Q82" s="74" t="str">
        <f>IF(SUM('Test Sample Data'!Q$3:Q$98)&gt;10,IF(AND(ISNUMBER('Test Sample Data'!Q82),'Test Sample Data'!Q82&lt;35,'Test Sample Data'!Q82&gt;0),'Test Sample Data'!Q82-'Choose Housekeeping Genes'!R$25,35-'Choose Housekeeping Genes'!R$25),"")</f>
        <v/>
      </c>
      <c r="R82" s="74" t="str">
        <f>IF(SUM('Test Sample Data'!R$3:R$98)&gt;10,IF(AND(ISNUMBER('Test Sample Data'!R82),'Test Sample Data'!R82&lt;35,'Test Sample Data'!R82&gt;0),'Test Sample Data'!R82-'Choose Housekeeping Genes'!S$25,35-'Choose Housekeeping Genes'!S$25),"")</f>
        <v/>
      </c>
      <c r="S82" s="74" t="str">
        <f>IF(SUM('Test Sample Data'!S$3:S$98)&gt;10,IF(AND(ISNUMBER('Test Sample Data'!S82),'Test Sample Data'!S82&lt;35,'Test Sample Data'!S82&gt;0),'Test Sample Data'!S82-'Choose Housekeeping Genes'!T$25,35-'Choose Housekeeping Genes'!T$25),"")</f>
        <v/>
      </c>
      <c r="T82" s="74" t="str">
        <f>IF(SUM('Test Sample Data'!T$3:T$98)&gt;10,IF(AND(ISNUMBER('Test Sample Data'!T82),'Test Sample Data'!T82&lt;35,'Test Sample Data'!T82&gt;0),'Test Sample Data'!T82-'Choose Housekeeping Genes'!U$25,35-'Choose Housekeeping Genes'!U$25),"")</f>
        <v/>
      </c>
      <c r="U82" s="74" t="str">
        <f>IF(SUM('Test Sample Data'!U$3:U$98)&gt;10,IF(AND(ISNUMBER('Test Sample Data'!U82),'Test Sample Data'!U82&lt;35,'Test Sample Data'!U82&gt;0),'Test Sample Data'!U82-'Choose Housekeeping Genes'!V$25,35-'Choose Housekeeping Genes'!V$25),"")</f>
        <v/>
      </c>
      <c r="V82" s="74" t="str">
        <f>IF(SUM('Test Sample Data'!V$3:V$98)&gt;10,IF(AND(ISNUMBER('Test Sample Data'!V82),'Test Sample Data'!V82&lt;35,'Test Sample Data'!V82&gt;0),'Test Sample Data'!V82-'Choose Housekeeping Genes'!W$25,35-'Choose Housekeeping Genes'!W$25),"")</f>
        <v/>
      </c>
      <c r="W82" s="138" t="str">
        <f>'Control Sample Data'!A82</f>
        <v>RPUSD1</v>
      </c>
      <c r="X82" s="139" t="s">
        <v>81</v>
      </c>
      <c r="Y82" s="74" t="str">
        <f>IF(SUM('Control Sample Data'!C$3:C$98)&gt;10,IF(AND(ISNUMBER('Control Sample Data'!C82),'Control Sample Data'!C82&lt;35,'Control Sample Data'!C82&gt;0),'Control Sample Data'!C82-'Choose Housekeeping Genes'!AA$25,35-'Choose Housekeeping Genes'!AA$25),"")</f>
        <v/>
      </c>
      <c r="Z82" s="74" t="str">
        <f>IF(SUM('Control Sample Data'!D$3:D$98)&gt;10,IF(AND(ISNUMBER('Control Sample Data'!D82),'Control Sample Data'!D82&lt;35,'Control Sample Data'!D82&gt;0),'Control Sample Data'!D82-'Choose Housekeeping Genes'!AB$25,35-'Choose Housekeeping Genes'!AB$25),"")</f>
        <v/>
      </c>
      <c r="AA82" s="74" t="str">
        <f>IF(SUM('Control Sample Data'!E$3:E$98)&gt;10,IF(AND(ISNUMBER('Control Sample Data'!E82),'Control Sample Data'!E82&lt;35,'Control Sample Data'!E82&gt;0),'Control Sample Data'!E82-'Choose Housekeeping Genes'!AC$25,35-'Choose Housekeeping Genes'!AC$25),"")</f>
        <v/>
      </c>
      <c r="AB82" s="74" t="str">
        <f>IF(SUM('Control Sample Data'!F$3:F$98)&gt;10,IF(AND(ISNUMBER('Control Sample Data'!F82),'Control Sample Data'!F82&lt;35,'Control Sample Data'!F82&gt;0),'Control Sample Data'!F82-'Choose Housekeeping Genes'!AD$25,35-'Choose Housekeeping Genes'!AD$25),"")</f>
        <v/>
      </c>
      <c r="AC82" s="74" t="str">
        <f>IF(SUM('Control Sample Data'!G$3:G$98)&gt;10,IF(AND(ISNUMBER('Control Sample Data'!G82),'Control Sample Data'!G82&lt;35,'Control Sample Data'!G82&gt;0),'Control Sample Data'!G82-'Choose Housekeeping Genes'!AE$25,35-'Choose Housekeeping Genes'!AE$25),"")</f>
        <v/>
      </c>
      <c r="AD82" s="74" t="str">
        <f>IF(SUM('Control Sample Data'!H$3:H$98)&gt;10,IF(AND(ISNUMBER('Control Sample Data'!H82),'Control Sample Data'!H82&lt;35,'Control Sample Data'!H82&gt;0),'Control Sample Data'!H82-'Choose Housekeeping Genes'!AF$25,35-'Choose Housekeeping Genes'!AF$25),"")</f>
        <v/>
      </c>
      <c r="AE82" s="74" t="str">
        <f>IF(SUM('Control Sample Data'!I$3:I$98)&gt;10,IF(AND(ISNUMBER('Control Sample Data'!I82),'Control Sample Data'!I82&lt;35,'Control Sample Data'!I82&gt;0),'Control Sample Data'!I82-'Choose Housekeeping Genes'!AG$25,35-'Choose Housekeeping Genes'!AG$25),"")</f>
        <v/>
      </c>
      <c r="AF82" s="74" t="str">
        <f>IF(SUM('Control Sample Data'!J$3:J$98)&gt;10,IF(AND(ISNUMBER('Control Sample Data'!J82),'Control Sample Data'!J82&lt;35,'Control Sample Data'!J82&gt;0),'Control Sample Data'!J82-'Choose Housekeeping Genes'!AH$25,35-'Choose Housekeeping Genes'!AH$25),"")</f>
        <v/>
      </c>
      <c r="AG82" s="74" t="str">
        <f>IF(SUM('Control Sample Data'!K$3:K$98)&gt;10,IF(AND(ISNUMBER('Control Sample Data'!K82),'Control Sample Data'!K82&lt;35,'Control Sample Data'!K82&gt;0),'Control Sample Data'!K82-'Choose Housekeeping Genes'!AI$25,35-'Choose Housekeeping Genes'!AI$25),"")</f>
        <v/>
      </c>
      <c r="AH82" s="74" t="str">
        <f>IF(SUM('Control Sample Data'!L$3:L$98)&gt;10,IF(AND(ISNUMBER('Control Sample Data'!L82),'Control Sample Data'!L82&lt;35,'Control Sample Data'!L82&gt;0),'Control Sample Data'!L82-'Choose Housekeeping Genes'!AJ$25,35-'Choose Housekeeping Genes'!AJ$25),"")</f>
        <v/>
      </c>
      <c r="AI82" s="74" t="str">
        <f>IF(SUM('Control Sample Data'!M$3:M$98)&gt;10,IF(AND(ISNUMBER('Control Sample Data'!M82),'Control Sample Data'!M82&lt;35,'Control Sample Data'!M82&gt;0),'Control Sample Data'!M82-'Choose Housekeeping Genes'!AK$25,35-'Choose Housekeeping Genes'!AK$25),"")</f>
        <v/>
      </c>
      <c r="AJ82" s="74" t="str">
        <f>IF(SUM('Control Sample Data'!N$3:N$98)&gt;10,IF(AND(ISNUMBER('Control Sample Data'!N82),'Control Sample Data'!N82&lt;35,'Control Sample Data'!N82&gt;0),'Control Sample Data'!N82-'Choose Housekeeping Genes'!AL$25,35-'Choose Housekeeping Genes'!AL$25),"")</f>
        <v/>
      </c>
      <c r="AK82" s="74" t="str">
        <f>IF(SUM('Control Sample Data'!O$3:O$98)&gt;10,IF(AND(ISNUMBER('Control Sample Data'!O82),'Control Sample Data'!O82&lt;35,'Control Sample Data'!O82&gt;0),'Control Sample Data'!O82-'Choose Housekeeping Genes'!AM$25,35-'Choose Housekeeping Genes'!AM$25),"")</f>
        <v/>
      </c>
      <c r="AL82" s="74" t="str">
        <f>IF(SUM('Control Sample Data'!P$3:P$98)&gt;10,IF(AND(ISNUMBER('Control Sample Data'!P82),'Control Sample Data'!P82&lt;35,'Control Sample Data'!P82&gt;0),'Control Sample Data'!P82-'Choose Housekeeping Genes'!AN$25,35-'Choose Housekeeping Genes'!AN$25),"")</f>
        <v/>
      </c>
      <c r="AM82" s="74" t="str">
        <f>IF(SUM('Control Sample Data'!Q$3:Q$98)&gt;10,IF(AND(ISNUMBER('Control Sample Data'!Q82),'Control Sample Data'!Q82&lt;35,'Control Sample Data'!Q82&gt;0),'Control Sample Data'!Q82-'Choose Housekeeping Genes'!AO$25,35-'Choose Housekeeping Genes'!AO$25),"")</f>
        <v/>
      </c>
      <c r="AN82" s="74" t="str">
        <f>IF(SUM('Control Sample Data'!R$3:R$98)&gt;10,IF(AND(ISNUMBER('Control Sample Data'!R82),'Control Sample Data'!R82&lt;35,'Control Sample Data'!R82&gt;0),'Control Sample Data'!R82-'Choose Housekeeping Genes'!AP$25,35-'Choose Housekeeping Genes'!AP$25),"")</f>
        <v/>
      </c>
      <c r="AO82" s="74" t="str">
        <f>IF(SUM('Control Sample Data'!S$3:S$98)&gt;10,IF(AND(ISNUMBER('Control Sample Data'!S82),'Control Sample Data'!S82&lt;35,'Control Sample Data'!S82&gt;0),'Control Sample Data'!S82-'Choose Housekeeping Genes'!AQ$25,35-'Choose Housekeeping Genes'!AQ$25),"")</f>
        <v/>
      </c>
      <c r="AP82" s="74" t="str">
        <f>IF(SUM('Control Sample Data'!T$3:T$98)&gt;10,IF(AND(ISNUMBER('Control Sample Data'!T82),'Control Sample Data'!T82&lt;35,'Control Sample Data'!T82&gt;0),'Control Sample Data'!T82-'Choose Housekeeping Genes'!AR$25,35-'Choose Housekeeping Genes'!AR$25),"")</f>
        <v/>
      </c>
      <c r="AQ82" s="74" t="str">
        <f>IF(SUM('Control Sample Data'!U$3:U$98)&gt;10,IF(AND(ISNUMBER('Control Sample Data'!U82),'Control Sample Data'!U82&lt;35,'Control Sample Data'!U82&gt;0),'Control Sample Data'!U82-'Choose Housekeeping Genes'!AS$25,35-'Choose Housekeeping Genes'!AS$25),"")</f>
        <v/>
      </c>
      <c r="AR82" s="74" t="str">
        <f>IF(SUM('Control Sample Data'!V$3:V$98)&gt;10,IF(AND(ISNUMBER('Control Sample Data'!V82),'Control Sample Data'!V82&lt;35,'Control Sample Data'!V82&gt;0),'Control Sample Data'!V82-'Choose Housekeeping Genes'!AT$25,35-'Choose Housekeeping Genes'!AT$25),"")</f>
        <v/>
      </c>
      <c r="AS82" s="29" t="str">
        <f>'Control Sample Data'!A82</f>
        <v>RPUSD1</v>
      </c>
      <c r="AT82" s="28" t="s">
        <v>81</v>
      </c>
      <c r="AU82" s="74" t="str">
        <f ca="1">IF(ISNUMBER(C82-'Choose Housekeeping Genes'!D$15),C82-'Choose Housekeeping Genes'!D$15,"")</f>
        <v/>
      </c>
      <c r="AV82" s="74" t="str">
        <f ca="1">IF(ISNUMBER(D82-'Choose Housekeeping Genes'!E$15),D82-'Choose Housekeeping Genes'!E$15,"")</f>
        <v/>
      </c>
      <c r="AW82" s="74" t="str">
        <f ca="1">IF(ISNUMBER(E82-'Choose Housekeeping Genes'!F$15),E82-'Choose Housekeeping Genes'!F$15,"")</f>
        <v/>
      </c>
      <c r="AX82" s="74" t="str">
        <f ca="1">IF(ISNUMBER(F82-'Choose Housekeeping Genes'!G$15),F82-'Choose Housekeeping Genes'!G$15,"")</f>
        <v/>
      </c>
      <c r="AY82" s="74" t="str">
        <f ca="1">IF(ISNUMBER(G82-'Choose Housekeeping Genes'!H$15),G82-'Choose Housekeeping Genes'!H$15,"")</f>
        <v/>
      </c>
      <c r="AZ82" s="74" t="str">
        <f ca="1">IF(ISNUMBER(H82-'Choose Housekeeping Genes'!I$15),H82-'Choose Housekeeping Genes'!I$15,"")</f>
        <v/>
      </c>
      <c r="BA82" s="74" t="str">
        <f ca="1">IF(ISNUMBER(I82-'Choose Housekeeping Genes'!J$15),I82-'Choose Housekeeping Genes'!J$15,"")</f>
        <v/>
      </c>
      <c r="BB82" s="74" t="str">
        <f ca="1">IF(ISNUMBER(J82-'Choose Housekeeping Genes'!K$15),J82-'Choose Housekeeping Genes'!K$15,"")</f>
        <v/>
      </c>
      <c r="BC82" s="74" t="str">
        <f ca="1">IF(ISNUMBER(K82-'Choose Housekeeping Genes'!L$15),K82-'Choose Housekeeping Genes'!L$15,"")</f>
        <v/>
      </c>
      <c r="BD82" s="74" t="str">
        <f ca="1">IF(ISNUMBER(L82-'Choose Housekeeping Genes'!M$15),L82-'Choose Housekeeping Genes'!M$15,"")</f>
        <v/>
      </c>
      <c r="BE82" s="74" t="str">
        <f ca="1">IF(ISNUMBER(M82-'Choose Housekeeping Genes'!N$15),M82-'Choose Housekeeping Genes'!N$15,"")</f>
        <v/>
      </c>
      <c r="BF82" s="74" t="str">
        <f ca="1">IF(ISNUMBER(N82-'Choose Housekeeping Genes'!O$15),N82-'Choose Housekeeping Genes'!O$15,"")</f>
        <v/>
      </c>
      <c r="BG82" s="74" t="str">
        <f ca="1">IF(ISNUMBER(O82-'Choose Housekeeping Genes'!P$15),O82-'Choose Housekeeping Genes'!P$15,"")</f>
        <v/>
      </c>
      <c r="BH82" s="74" t="str">
        <f ca="1">IF(ISNUMBER(P82-'Choose Housekeeping Genes'!Q$15),P82-'Choose Housekeeping Genes'!Q$15,"")</f>
        <v/>
      </c>
      <c r="BI82" s="74" t="str">
        <f ca="1">IF(ISNUMBER(Q82-'Choose Housekeeping Genes'!R$15),Q82-'Choose Housekeeping Genes'!R$15,"")</f>
        <v/>
      </c>
      <c r="BJ82" s="74" t="str">
        <f ca="1">IF(ISNUMBER(R82-'Choose Housekeeping Genes'!S$15),R82-'Choose Housekeeping Genes'!S$15,"")</f>
        <v/>
      </c>
      <c r="BK82" s="74" t="str">
        <f ca="1">IF(ISNUMBER(S82-'Choose Housekeeping Genes'!T$15),S82-'Choose Housekeeping Genes'!T$15,"")</f>
        <v/>
      </c>
      <c r="BL82" s="74" t="str">
        <f ca="1">IF(ISNUMBER(T82-'Choose Housekeeping Genes'!U$15),T82-'Choose Housekeeping Genes'!U$15,"")</f>
        <v/>
      </c>
      <c r="BM82" s="74" t="str">
        <f ca="1">IF(ISNUMBER(U82-'Choose Housekeeping Genes'!V$15),U82-'Choose Housekeeping Genes'!V$15,"")</f>
        <v/>
      </c>
      <c r="BN82" s="74" t="str">
        <f ca="1">IF(ISNUMBER(V82-'Choose Housekeeping Genes'!W$15),V82-'Choose Housekeeping Genes'!W$15,"")</f>
        <v/>
      </c>
      <c r="BO82" s="141" t="str">
        <f t="shared" si="8"/>
        <v>RPUSD1</v>
      </c>
      <c r="BP82" s="139" t="s">
        <v>81</v>
      </c>
      <c r="BQ82" s="74" t="str">
        <f ca="1">IF(ISNUMBER(Y82-'Choose Housekeeping Genes'!AA$15),Y82-'Choose Housekeeping Genes'!AA$15,"")</f>
        <v/>
      </c>
      <c r="BR82" s="74" t="str">
        <f ca="1">IF(ISNUMBER(Z82-'Choose Housekeeping Genes'!AB$15),Z82-'Choose Housekeeping Genes'!AB$15,"")</f>
        <v/>
      </c>
      <c r="BS82" s="74" t="str">
        <f ca="1">IF(ISNUMBER(AA82-'Choose Housekeeping Genes'!AC$15),AA82-'Choose Housekeeping Genes'!AC$15,"")</f>
        <v/>
      </c>
      <c r="BT82" s="74" t="str">
        <f ca="1">IF(ISNUMBER(AB82-'Choose Housekeeping Genes'!AD$15),AB82-'Choose Housekeeping Genes'!AD$15,"")</f>
        <v/>
      </c>
      <c r="BU82" s="74" t="str">
        <f ca="1">IF(ISNUMBER(AC82-'Choose Housekeeping Genes'!AE$15),AC82-'Choose Housekeeping Genes'!AE$15,"")</f>
        <v/>
      </c>
      <c r="BV82" s="74" t="str">
        <f ca="1">IF(ISNUMBER(AD82-'Choose Housekeeping Genes'!AF$15),AD82-'Choose Housekeeping Genes'!AF$15,"")</f>
        <v/>
      </c>
      <c r="BW82" s="74" t="str">
        <f ca="1">IF(ISNUMBER(AE82-'Choose Housekeeping Genes'!AG$15),AE82-'Choose Housekeeping Genes'!AG$15,"")</f>
        <v/>
      </c>
      <c r="BX82" s="74" t="str">
        <f ca="1">IF(ISNUMBER(AF82-'Choose Housekeeping Genes'!AH$15),AF82-'Choose Housekeeping Genes'!AH$15,"")</f>
        <v/>
      </c>
      <c r="BY82" s="74" t="str">
        <f ca="1">IF(ISNUMBER(AG82-'Choose Housekeeping Genes'!AI$15),AG82-'Choose Housekeeping Genes'!AI$15,"")</f>
        <v/>
      </c>
      <c r="BZ82" s="74" t="str">
        <f ca="1">IF(ISNUMBER(AH82-'Choose Housekeeping Genes'!AJ$15),AH82-'Choose Housekeeping Genes'!AJ$15,"")</f>
        <v/>
      </c>
      <c r="CA82" s="74" t="str">
        <f ca="1">IF(ISNUMBER(AI82-'Choose Housekeeping Genes'!AK$15),AI82-'Choose Housekeeping Genes'!AK$15,"")</f>
        <v/>
      </c>
      <c r="CB82" s="74" t="str">
        <f ca="1">IF(ISNUMBER(AJ82-'Choose Housekeeping Genes'!AL$15),AJ82-'Choose Housekeeping Genes'!AL$15,"")</f>
        <v/>
      </c>
      <c r="CC82" s="74" t="str">
        <f ca="1">IF(ISNUMBER(AK82-'Choose Housekeeping Genes'!AM$15),AK82-'Choose Housekeeping Genes'!AM$15,"")</f>
        <v/>
      </c>
      <c r="CD82" s="74" t="str">
        <f ca="1">IF(ISNUMBER(AL82-'Choose Housekeeping Genes'!AN$15),AL82-'Choose Housekeeping Genes'!AN$15,"")</f>
        <v/>
      </c>
      <c r="CE82" s="74" t="str">
        <f ca="1">IF(ISNUMBER(AM82-'Choose Housekeeping Genes'!AO$15),AM82-'Choose Housekeeping Genes'!AO$15,"")</f>
        <v/>
      </c>
      <c r="CF82" s="74" t="str">
        <f ca="1">IF(ISNUMBER(AN82-'Choose Housekeeping Genes'!AP$15),AN82-'Choose Housekeeping Genes'!AP$15,"")</f>
        <v/>
      </c>
      <c r="CG82" s="74" t="str">
        <f ca="1">IF(ISNUMBER(AO82-'Choose Housekeeping Genes'!AQ$15),AO82-'Choose Housekeeping Genes'!AQ$15,"")</f>
        <v/>
      </c>
      <c r="CH82" s="74" t="str">
        <f ca="1">IF(ISNUMBER(AP82-'Choose Housekeeping Genes'!AR$15),AP82-'Choose Housekeeping Genes'!AR$15,"")</f>
        <v/>
      </c>
      <c r="CI82" s="74" t="str">
        <f ca="1">IF(ISNUMBER(AQ82-'Choose Housekeeping Genes'!AS$15),AQ82-'Choose Housekeeping Genes'!AS$15,"")</f>
        <v/>
      </c>
      <c r="CJ82" s="74" t="str">
        <f ca="1">IF(ISNUMBER(AR82-'Choose Housekeeping Genes'!AT$15),AR82-'Choose Housekeeping Genes'!AT$15,"")</f>
        <v/>
      </c>
      <c r="CK82" s="22" t="e">
        <f t="shared" ca="1" si="9"/>
        <v>#DIV/0!</v>
      </c>
      <c r="CL82" s="111" t="e">
        <f t="shared" ca="1" si="10"/>
        <v>#DIV/0!</v>
      </c>
    </row>
    <row r="83" spans="1:90" ht="12.75" customHeight="1" x14ac:dyDescent="0.2">
      <c r="A83" s="27" t="str">
        <f>'Test Sample Data'!A83</f>
        <v>RPUSD2</v>
      </c>
      <c r="B83" s="28" t="s">
        <v>82</v>
      </c>
      <c r="C83" s="74" t="str">
        <f>IF(SUM('Test Sample Data'!C$3:C$98)&gt;10,IF(AND(ISNUMBER('Test Sample Data'!C83),'Test Sample Data'!C83&lt;35,'Test Sample Data'!C83&gt;0),'Test Sample Data'!C83-'Choose Housekeeping Genes'!D$25,35-'Choose Housekeeping Genes'!D$25),"")</f>
        <v/>
      </c>
      <c r="D83" s="74" t="str">
        <f>IF(SUM('Test Sample Data'!D$3:D$98)&gt;10,IF(AND(ISNUMBER('Test Sample Data'!D83),'Test Sample Data'!D83&lt;35,'Test Sample Data'!D83&gt;0),'Test Sample Data'!D83-'Choose Housekeeping Genes'!E$25,35-'Choose Housekeeping Genes'!E$25),"")</f>
        <v/>
      </c>
      <c r="E83" s="74" t="str">
        <f>IF(SUM('Test Sample Data'!E$3:E$98)&gt;10,IF(AND(ISNUMBER('Test Sample Data'!E83),'Test Sample Data'!E83&lt;35,'Test Sample Data'!E83&gt;0),'Test Sample Data'!E83-'Choose Housekeeping Genes'!F$25,35-'Choose Housekeeping Genes'!F$25),"")</f>
        <v/>
      </c>
      <c r="F83" s="74" t="str">
        <f>IF(SUM('Test Sample Data'!F$3:F$98)&gt;10,IF(AND(ISNUMBER('Test Sample Data'!F83),'Test Sample Data'!F83&lt;35,'Test Sample Data'!F83&gt;0),'Test Sample Data'!F83-'Choose Housekeeping Genes'!G$25,35-'Choose Housekeeping Genes'!G$25),"")</f>
        <v/>
      </c>
      <c r="G83" s="74" t="str">
        <f>IF(SUM('Test Sample Data'!G$3:G$98)&gt;10,IF(AND(ISNUMBER('Test Sample Data'!G83),'Test Sample Data'!G83&lt;35,'Test Sample Data'!G83&gt;0),'Test Sample Data'!G83-'Choose Housekeeping Genes'!H$25,35-'Choose Housekeeping Genes'!H$25),"")</f>
        <v/>
      </c>
      <c r="H83" s="74" t="str">
        <f>IF(SUM('Test Sample Data'!H$3:H$98)&gt;10,IF(AND(ISNUMBER('Test Sample Data'!H83),'Test Sample Data'!H83&lt;35,'Test Sample Data'!H83&gt;0),'Test Sample Data'!H83-'Choose Housekeeping Genes'!I$25,35-'Choose Housekeeping Genes'!I$25),"")</f>
        <v/>
      </c>
      <c r="I83" s="74" t="str">
        <f>IF(SUM('Test Sample Data'!I$3:I$98)&gt;10,IF(AND(ISNUMBER('Test Sample Data'!I83),'Test Sample Data'!I83&lt;35,'Test Sample Data'!I83&gt;0),'Test Sample Data'!I83-'Choose Housekeeping Genes'!J$25,35-'Choose Housekeeping Genes'!J$25),"")</f>
        <v/>
      </c>
      <c r="J83" s="74" t="str">
        <f>IF(SUM('Test Sample Data'!J$3:J$98)&gt;10,IF(AND(ISNUMBER('Test Sample Data'!J83),'Test Sample Data'!J83&lt;35,'Test Sample Data'!J83&gt;0),'Test Sample Data'!J83-'Choose Housekeeping Genes'!K$25,35-'Choose Housekeeping Genes'!K$25),"")</f>
        <v/>
      </c>
      <c r="K83" s="74" t="str">
        <f>IF(SUM('Test Sample Data'!K$3:K$98)&gt;10,IF(AND(ISNUMBER('Test Sample Data'!K83),'Test Sample Data'!K83&lt;35,'Test Sample Data'!K83&gt;0),'Test Sample Data'!K83-'Choose Housekeeping Genes'!L$25,35-'Choose Housekeeping Genes'!L$25),"")</f>
        <v/>
      </c>
      <c r="L83" s="74" t="str">
        <f>IF(SUM('Test Sample Data'!L$3:L$98)&gt;10,IF(AND(ISNUMBER('Test Sample Data'!L83),'Test Sample Data'!L83&lt;35,'Test Sample Data'!L83&gt;0),'Test Sample Data'!L83-'Choose Housekeeping Genes'!M$25,35-'Choose Housekeeping Genes'!M$25),"")</f>
        <v/>
      </c>
      <c r="M83" s="74" t="str">
        <f>IF(SUM('Test Sample Data'!M$3:M$98)&gt;10,IF(AND(ISNUMBER('Test Sample Data'!M83),'Test Sample Data'!M83&lt;35,'Test Sample Data'!M83&gt;0),'Test Sample Data'!M83-'Choose Housekeeping Genes'!N$25,35-'Choose Housekeeping Genes'!N$25),"")</f>
        <v/>
      </c>
      <c r="N83" s="74" t="str">
        <f>IF(SUM('Test Sample Data'!N$3:N$98)&gt;10,IF(AND(ISNUMBER('Test Sample Data'!N83),'Test Sample Data'!N83&lt;35,'Test Sample Data'!N83&gt;0),'Test Sample Data'!N83-'Choose Housekeeping Genes'!O$25,35-'Choose Housekeeping Genes'!O$25),"")</f>
        <v/>
      </c>
      <c r="O83" s="74" t="str">
        <f>IF(SUM('Test Sample Data'!O$3:O$98)&gt;10,IF(AND(ISNUMBER('Test Sample Data'!O83),'Test Sample Data'!O83&lt;35,'Test Sample Data'!O83&gt;0),'Test Sample Data'!O83-'Choose Housekeeping Genes'!P$25,35-'Choose Housekeeping Genes'!P$25),"")</f>
        <v/>
      </c>
      <c r="P83" s="74" t="str">
        <f>IF(SUM('Test Sample Data'!P$3:P$98)&gt;10,IF(AND(ISNUMBER('Test Sample Data'!P83),'Test Sample Data'!P83&lt;35,'Test Sample Data'!P83&gt;0),'Test Sample Data'!P83-'Choose Housekeeping Genes'!Q$25,35-'Choose Housekeeping Genes'!Q$25),"")</f>
        <v/>
      </c>
      <c r="Q83" s="74" t="str">
        <f>IF(SUM('Test Sample Data'!Q$3:Q$98)&gt;10,IF(AND(ISNUMBER('Test Sample Data'!Q83),'Test Sample Data'!Q83&lt;35,'Test Sample Data'!Q83&gt;0),'Test Sample Data'!Q83-'Choose Housekeeping Genes'!R$25,35-'Choose Housekeeping Genes'!R$25),"")</f>
        <v/>
      </c>
      <c r="R83" s="74" t="str">
        <f>IF(SUM('Test Sample Data'!R$3:R$98)&gt;10,IF(AND(ISNUMBER('Test Sample Data'!R83),'Test Sample Data'!R83&lt;35,'Test Sample Data'!R83&gt;0),'Test Sample Data'!R83-'Choose Housekeeping Genes'!S$25,35-'Choose Housekeeping Genes'!S$25),"")</f>
        <v/>
      </c>
      <c r="S83" s="74" t="str">
        <f>IF(SUM('Test Sample Data'!S$3:S$98)&gt;10,IF(AND(ISNUMBER('Test Sample Data'!S83),'Test Sample Data'!S83&lt;35,'Test Sample Data'!S83&gt;0),'Test Sample Data'!S83-'Choose Housekeeping Genes'!T$25,35-'Choose Housekeeping Genes'!T$25),"")</f>
        <v/>
      </c>
      <c r="T83" s="74" t="str">
        <f>IF(SUM('Test Sample Data'!T$3:T$98)&gt;10,IF(AND(ISNUMBER('Test Sample Data'!T83),'Test Sample Data'!T83&lt;35,'Test Sample Data'!T83&gt;0),'Test Sample Data'!T83-'Choose Housekeeping Genes'!U$25,35-'Choose Housekeeping Genes'!U$25),"")</f>
        <v/>
      </c>
      <c r="U83" s="74" t="str">
        <f>IF(SUM('Test Sample Data'!U$3:U$98)&gt;10,IF(AND(ISNUMBER('Test Sample Data'!U83),'Test Sample Data'!U83&lt;35,'Test Sample Data'!U83&gt;0),'Test Sample Data'!U83-'Choose Housekeeping Genes'!V$25,35-'Choose Housekeeping Genes'!V$25),"")</f>
        <v/>
      </c>
      <c r="V83" s="74" t="str">
        <f>IF(SUM('Test Sample Data'!V$3:V$98)&gt;10,IF(AND(ISNUMBER('Test Sample Data'!V83),'Test Sample Data'!V83&lt;35,'Test Sample Data'!V83&gt;0),'Test Sample Data'!V83-'Choose Housekeeping Genes'!W$25,35-'Choose Housekeeping Genes'!W$25),"")</f>
        <v/>
      </c>
      <c r="W83" s="138" t="str">
        <f>'Control Sample Data'!A83</f>
        <v>RPUSD2</v>
      </c>
      <c r="X83" s="139" t="s">
        <v>82</v>
      </c>
      <c r="Y83" s="74" t="str">
        <f>IF(SUM('Control Sample Data'!C$3:C$98)&gt;10,IF(AND(ISNUMBER('Control Sample Data'!C83),'Control Sample Data'!C83&lt;35,'Control Sample Data'!C83&gt;0),'Control Sample Data'!C83-'Choose Housekeeping Genes'!AA$25,35-'Choose Housekeeping Genes'!AA$25),"")</f>
        <v/>
      </c>
      <c r="Z83" s="74" t="str">
        <f>IF(SUM('Control Sample Data'!D$3:D$98)&gt;10,IF(AND(ISNUMBER('Control Sample Data'!D83),'Control Sample Data'!D83&lt;35,'Control Sample Data'!D83&gt;0),'Control Sample Data'!D83-'Choose Housekeeping Genes'!AB$25,35-'Choose Housekeeping Genes'!AB$25),"")</f>
        <v/>
      </c>
      <c r="AA83" s="74" t="str">
        <f>IF(SUM('Control Sample Data'!E$3:E$98)&gt;10,IF(AND(ISNUMBER('Control Sample Data'!E83),'Control Sample Data'!E83&lt;35,'Control Sample Data'!E83&gt;0),'Control Sample Data'!E83-'Choose Housekeeping Genes'!AC$25,35-'Choose Housekeeping Genes'!AC$25),"")</f>
        <v/>
      </c>
      <c r="AB83" s="74" t="str">
        <f>IF(SUM('Control Sample Data'!F$3:F$98)&gt;10,IF(AND(ISNUMBER('Control Sample Data'!F83),'Control Sample Data'!F83&lt;35,'Control Sample Data'!F83&gt;0),'Control Sample Data'!F83-'Choose Housekeeping Genes'!AD$25,35-'Choose Housekeeping Genes'!AD$25),"")</f>
        <v/>
      </c>
      <c r="AC83" s="74" t="str">
        <f>IF(SUM('Control Sample Data'!G$3:G$98)&gt;10,IF(AND(ISNUMBER('Control Sample Data'!G83),'Control Sample Data'!G83&lt;35,'Control Sample Data'!G83&gt;0),'Control Sample Data'!G83-'Choose Housekeeping Genes'!AE$25,35-'Choose Housekeeping Genes'!AE$25),"")</f>
        <v/>
      </c>
      <c r="AD83" s="74" t="str">
        <f>IF(SUM('Control Sample Data'!H$3:H$98)&gt;10,IF(AND(ISNUMBER('Control Sample Data'!H83),'Control Sample Data'!H83&lt;35,'Control Sample Data'!H83&gt;0),'Control Sample Data'!H83-'Choose Housekeeping Genes'!AF$25,35-'Choose Housekeeping Genes'!AF$25),"")</f>
        <v/>
      </c>
      <c r="AE83" s="74" t="str">
        <f>IF(SUM('Control Sample Data'!I$3:I$98)&gt;10,IF(AND(ISNUMBER('Control Sample Data'!I83),'Control Sample Data'!I83&lt;35,'Control Sample Data'!I83&gt;0),'Control Sample Data'!I83-'Choose Housekeeping Genes'!AG$25,35-'Choose Housekeeping Genes'!AG$25),"")</f>
        <v/>
      </c>
      <c r="AF83" s="74" t="str">
        <f>IF(SUM('Control Sample Data'!J$3:J$98)&gt;10,IF(AND(ISNUMBER('Control Sample Data'!J83),'Control Sample Data'!J83&lt;35,'Control Sample Data'!J83&gt;0),'Control Sample Data'!J83-'Choose Housekeeping Genes'!AH$25,35-'Choose Housekeeping Genes'!AH$25),"")</f>
        <v/>
      </c>
      <c r="AG83" s="74" t="str">
        <f>IF(SUM('Control Sample Data'!K$3:K$98)&gt;10,IF(AND(ISNUMBER('Control Sample Data'!K83),'Control Sample Data'!K83&lt;35,'Control Sample Data'!K83&gt;0),'Control Sample Data'!K83-'Choose Housekeeping Genes'!AI$25,35-'Choose Housekeeping Genes'!AI$25),"")</f>
        <v/>
      </c>
      <c r="AH83" s="74" t="str">
        <f>IF(SUM('Control Sample Data'!L$3:L$98)&gt;10,IF(AND(ISNUMBER('Control Sample Data'!L83),'Control Sample Data'!L83&lt;35,'Control Sample Data'!L83&gt;0),'Control Sample Data'!L83-'Choose Housekeeping Genes'!AJ$25,35-'Choose Housekeeping Genes'!AJ$25),"")</f>
        <v/>
      </c>
      <c r="AI83" s="74" t="str">
        <f>IF(SUM('Control Sample Data'!M$3:M$98)&gt;10,IF(AND(ISNUMBER('Control Sample Data'!M83),'Control Sample Data'!M83&lt;35,'Control Sample Data'!M83&gt;0),'Control Sample Data'!M83-'Choose Housekeeping Genes'!AK$25,35-'Choose Housekeeping Genes'!AK$25),"")</f>
        <v/>
      </c>
      <c r="AJ83" s="74" t="str">
        <f>IF(SUM('Control Sample Data'!N$3:N$98)&gt;10,IF(AND(ISNUMBER('Control Sample Data'!N83),'Control Sample Data'!N83&lt;35,'Control Sample Data'!N83&gt;0),'Control Sample Data'!N83-'Choose Housekeeping Genes'!AL$25,35-'Choose Housekeeping Genes'!AL$25),"")</f>
        <v/>
      </c>
      <c r="AK83" s="74" t="str">
        <f>IF(SUM('Control Sample Data'!O$3:O$98)&gt;10,IF(AND(ISNUMBER('Control Sample Data'!O83),'Control Sample Data'!O83&lt;35,'Control Sample Data'!O83&gt;0),'Control Sample Data'!O83-'Choose Housekeeping Genes'!AM$25,35-'Choose Housekeeping Genes'!AM$25),"")</f>
        <v/>
      </c>
      <c r="AL83" s="74" t="str">
        <f>IF(SUM('Control Sample Data'!P$3:P$98)&gt;10,IF(AND(ISNUMBER('Control Sample Data'!P83),'Control Sample Data'!P83&lt;35,'Control Sample Data'!P83&gt;0),'Control Sample Data'!P83-'Choose Housekeeping Genes'!AN$25,35-'Choose Housekeeping Genes'!AN$25),"")</f>
        <v/>
      </c>
      <c r="AM83" s="74" t="str">
        <f>IF(SUM('Control Sample Data'!Q$3:Q$98)&gt;10,IF(AND(ISNUMBER('Control Sample Data'!Q83),'Control Sample Data'!Q83&lt;35,'Control Sample Data'!Q83&gt;0),'Control Sample Data'!Q83-'Choose Housekeeping Genes'!AO$25,35-'Choose Housekeeping Genes'!AO$25),"")</f>
        <v/>
      </c>
      <c r="AN83" s="74" t="str">
        <f>IF(SUM('Control Sample Data'!R$3:R$98)&gt;10,IF(AND(ISNUMBER('Control Sample Data'!R83),'Control Sample Data'!R83&lt;35,'Control Sample Data'!R83&gt;0),'Control Sample Data'!R83-'Choose Housekeeping Genes'!AP$25,35-'Choose Housekeeping Genes'!AP$25),"")</f>
        <v/>
      </c>
      <c r="AO83" s="74" t="str">
        <f>IF(SUM('Control Sample Data'!S$3:S$98)&gt;10,IF(AND(ISNUMBER('Control Sample Data'!S83),'Control Sample Data'!S83&lt;35,'Control Sample Data'!S83&gt;0),'Control Sample Data'!S83-'Choose Housekeeping Genes'!AQ$25,35-'Choose Housekeeping Genes'!AQ$25),"")</f>
        <v/>
      </c>
      <c r="AP83" s="74" t="str">
        <f>IF(SUM('Control Sample Data'!T$3:T$98)&gt;10,IF(AND(ISNUMBER('Control Sample Data'!T83),'Control Sample Data'!T83&lt;35,'Control Sample Data'!T83&gt;0),'Control Sample Data'!T83-'Choose Housekeeping Genes'!AR$25,35-'Choose Housekeeping Genes'!AR$25),"")</f>
        <v/>
      </c>
      <c r="AQ83" s="74" t="str">
        <f>IF(SUM('Control Sample Data'!U$3:U$98)&gt;10,IF(AND(ISNUMBER('Control Sample Data'!U83),'Control Sample Data'!U83&lt;35,'Control Sample Data'!U83&gt;0),'Control Sample Data'!U83-'Choose Housekeeping Genes'!AS$25,35-'Choose Housekeeping Genes'!AS$25),"")</f>
        <v/>
      </c>
      <c r="AR83" s="74" t="str">
        <f>IF(SUM('Control Sample Data'!V$3:V$98)&gt;10,IF(AND(ISNUMBER('Control Sample Data'!V83),'Control Sample Data'!V83&lt;35,'Control Sample Data'!V83&gt;0),'Control Sample Data'!V83-'Choose Housekeeping Genes'!AT$25,35-'Choose Housekeeping Genes'!AT$25),"")</f>
        <v/>
      </c>
      <c r="AS83" s="29" t="str">
        <f>'Control Sample Data'!A83</f>
        <v>RPUSD2</v>
      </c>
      <c r="AT83" s="28" t="s">
        <v>82</v>
      </c>
      <c r="AU83" s="74" t="str">
        <f ca="1">IF(ISNUMBER(C83-'Choose Housekeeping Genes'!D$15),C83-'Choose Housekeeping Genes'!D$15,"")</f>
        <v/>
      </c>
      <c r="AV83" s="74" t="str">
        <f ca="1">IF(ISNUMBER(D83-'Choose Housekeeping Genes'!E$15),D83-'Choose Housekeeping Genes'!E$15,"")</f>
        <v/>
      </c>
      <c r="AW83" s="74" t="str">
        <f ca="1">IF(ISNUMBER(E83-'Choose Housekeeping Genes'!F$15),E83-'Choose Housekeeping Genes'!F$15,"")</f>
        <v/>
      </c>
      <c r="AX83" s="74" t="str">
        <f ca="1">IF(ISNUMBER(F83-'Choose Housekeeping Genes'!G$15),F83-'Choose Housekeeping Genes'!G$15,"")</f>
        <v/>
      </c>
      <c r="AY83" s="74" t="str">
        <f ca="1">IF(ISNUMBER(G83-'Choose Housekeeping Genes'!H$15),G83-'Choose Housekeeping Genes'!H$15,"")</f>
        <v/>
      </c>
      <c r="AZ83" s="74" t="str">
        <f ca="1">IF(ISNUMBER(H83-'Choose Housekeeping Genes'!I$15),H83-'Choose Housekeeping Genes'!I$15,"")</f>
        <v/>
      </c>
      <c r="BA83" s="74" t="str">
        <f ca="1">IF(ISNUMBER(I83-'Choose Housekeeping Genes'!J$15),I83-'Choose Housekeeping Genes'!J$15,"")</f>
        <v/>
      </c>
      <c r="BB83" s="74" t="str">
        <f ca="1">IF(ISNUMBER(J83-'Choose Housekeeping Genes'!K$15),J83-'Choose Housekeeping Genes'!K$15,"")</f>
        <v/>
      </c>
      <c r="BC83" s="74" t="str">
        <f ca="1">IF(ISNUMBER(K83-'Choose Housekeeping Genes'!L$15),K83-'Choose Housekeeping Genes'!L$15,"")</f>
        <v/>
      </c>
      <c r="BD83" s="74" t="str">
        <f ca="1">IF(ISNUMBER(L83-'Choose Housekeeping Genes'!M$15),L83-'Choose Housekeeping Genes'!M$15,"")</f>
        <v/>
      </c>
      <c r="BE83" s="74" t="str">
        <f ca="1">IF(ISNUMBER(M83-'Choose Housekeeping Genes'!N$15),M83-'Choose Housekeeping Genes'!N$15,"")</f>
        <v/>
      </c>
      <c r="BF83" s="74" t="str">
        <f ca="1">IF(ISNUMBER(N83-'Choose Housekeeping Genes'!O$15),N83-'Choose Housekeeping Genes'!O$15,"")</f>
        <v/>
      </c>
      <c r="BG83" s="74" t="str">
        <f ca="1">IF(ISNUMBER(O83-'Choose Housekeeping Genes'!P$15),O83-'Choose Housekeeping Genes'!P$15,"")</f>
        <v/>
      </c>
      <c r="BH83" s="74" t="str">
        <f ca="1">IF(ISNUMBER(P83-'Choose Housekeeping Genes'!Q$15),P83-'Choose Housekeeping Genes'!Q$15,"")</f>
        <v/>
      </c>
      <c r="BI83" s="74" t="str">
        <f ca="1">IF(ISNUMBER(Q83-'Choose Housekeeping Genes'!R$15),Q83-'Choose Housekeeping Genes'!R$15,"")</f>
        <v/>
      </c>
      <c r="BJ83" s="74" t="str">
        <f ca="1">IF(ISNUMBER(R83-'Choose Housekeeping Genes'!S$15),R83-'Choose Housekeeping Genes'!S$15,"")</f>
        <v/>
      </c>
      <c r="BK83" s="74" t="str">
        <f ca="1">IF(ISNUMBER(S83-'Choose Housekeeping Genes'!T$15),S83-'Choose Housekeeping Genes'!T$15,"")</f>
        <v/>
      </c>
      <c r="BL83" s="74" t="str">
        <f ca="1">IF(ISNUMBER(T83-'Choose Housekeeping Genes'!U$15),T83-'Choose Housekeeping Genes'!U$15,"")</f>
        <v/>
      </c>
      <c r="BM83" s="74" t="str">
        <f ca="1">IF(ISNUMBER(U83-'Choose Housekeeping Genes'!V$15),U83-'Choose Housekeeping Genes'!V$15,"")</f>
        <v/>
      </c>
      <c r="BN83" s="74" t="str">
        <f ca="1">IF(ISNUMBER(V83-'Choose Housekeeping Genes'!W$15),V83-'Choose Housekeeping Genes'!W$15,"")</f>
        <v/>
      </c>
      <c r="BO83" s="141" t="str">
        <f t="shared" si="8"/>
        <v>RPUSD2</v>
      </c>
      <c r="BP83" s="139" t="s">
        <v>82</v>
      </c>
      <c r="BQ83" s="74" t="str">
        <f ca="1">IF(ISNUMBER(Y83-'Choose Housekeeping Genes'!AA$15),Y83-'Choose Housekeeping Genes'!AA$15,"")</f>
        <v/>
      </c>
      <c r="BR83" s="74" t="str">
        <f ca="1">IF(ISNUMBER(Z83-'Choose Housekeeping Genes'!AB$15),Z83-'Choose Housekeeping Genes'!AB$15,"")</f>
        <v/>
      </c>
      <c r="BS83" s="74" t="str">
        <f ca="1">IF(ISNUMBER(AA83-'Choose Housekeeping Genes'!AC$15),AA83-'Choose Housekeeping Genes'!AC$15,"")</f>
        <v/>
      </c>
      <c r="BT83" s="74" t="str">
        <f ca="1">IF(ISNUMBER(AB83-'Choose Housekeeping Genes'!AD$15),AB83-'Choose Housekeeping Genes'!AD$15,"")</f>
        <v/>
      </c>
      <c r="BU83" s="74" t="str">
        <f ca="1">IF(ISNUMBER(AC83-'Choose Housekeeping Genes'!AE$15),AC83-'Choose Housekeeping Genes'!AE$15,"")</f>
        <v/>
      </c>
      <c r="BV83" s="74" t="str">
        <f ca="1">IF(ISNUMBER(AD83-'Choose Housekeeping Genes'!AF$15),AD83-'Choose Housekeeping Genes'!AF$15,"")</f>
        <v/>
      </c>
      <c r="BW83" s="74" t="str">
        <f ca="1">IF(ISNUMBER(AE83-'Choose Housekeeping Genes'!AG$15),AE83-'Choose Housekeeping Genes'!AG$15,"")</f>
        <v/>
      </c>
      <c r="BX83" s="74" t="str">
        <f ca="1">IF(ISNUMBER(AF83-'Choose Housekeeping Genes'!AH$15),AF83-'Choose Housekeeping Genes'!AH$15,"")</f>
        <v/>
      </c>
      <c r="BY83" s="74" t="str">
        <f ca="1">IF(ISNUMBER(AG83-'Choose Housekeeping Genes'!AI$15),AG83-'Choose Housekeeping Genes'!AI$15,"")</f>
        <v/>
      </c>
      <c r="BZ83" s="74" t="str">
        <f ca="1">IF(ISNUMBER(AH83-'Choose Housekeeping Genes'!AJ$15),AH83-'Choose Housekeeping Genes'!AJ$15,"")</f>
        <v/>
      </c>
      <c r="CA83" s="74" t="str">
        <f ca="1">IF(ISNUMBER(AI83-'Choose Housekeeping Genes'!AK$15),AI83-'Choose Housekeeping Genes'!AK$15,"")</f>
        <v/>
      </c>
      <c r="CB83" s="74" t="str">
        <f ca="1">IF(ISNUMBER(AJ83-'Choose Housekeeping Genes'!AL$15),AJ83-'Choose Housekeeping Genes'!AL$15,"")</f>
        <v/>
      </c>
      <c r="CC83" s="74" t="str">
        <f ca="1">IF(ISNUMBER(AK83-'Choose Housekeeping Genes'!AM$15),AK83-'Choose Housekeeping Genes'!AM$15,"")</f>
        <v/>
      </c>
      <c r="CD83" s="74" t="str">
        <f ca="1">IF(ISNUMBER(AL83-'Choose Housekeeping Genes'!AN$15),AL83-'Choose Housekeeping Genes'!AN$15,"")</f>
        <v/>
      </c>
      <c r="CE83" s="74" t="str">
        <f ca="1">IF(ISNUMBER(AM83-'Choose Housekeeping Genes'!AO$15),AM83-'Choose Housekeeping Genes'!AO$15,"")</f>
        <v/>
      </c>
      <c r="CF83" s="74" t="str">
        <f ca="1">IF(ISNUMBER(AN83-'Choose Housekeeping Genes'!AP$15),AN83-'Choose Housekeeping Genes'!AP$15,"")</f>
        <v/>
      </c>
      <c r="CG83" s="74" t="str">
        <f ca="1">IF(ISNUMBER(AO83-'Choose Housekeeping Genes'!AQ$15),AO83-'Choose Housekeeping Genes'!AQ$15,"")</f>
        <v/>
      </c>
      <c r="CH83" s="74" t="str">
        <f ca="1">IF(ISNUMBER(AP83-'Choose Housekeeping Genes'!AR$15),AP83-'Choose Housekeeping Genes'!AR$15,"")</f>
        <v/>
      </c>
      <c r="CI83" s="74" t="str">
        <f ca="1">IF(ISNUMBER(AQ83-'Choose Housekeeping Genes'!AS$15),AQ83-'Choose Housekeeping Genes'!AS$15,"")</f>
        <v/>
      </c>
      <c r="CJ83" s="74" t="str">
        <f ca="1">IF(ISNUMBER(AR83-'Choose Housekeeping Genes'!AT$15),AR83-'Choose Housekeeping Genes'!AT$15,"")</f>
        <v/>
      </c>
      <c r="CK83" s="22" t="e">
        <f t="shared" ca="1" si="9"/>
        <v>#DIV/0!</v>
      </c>
      <c r="CL83" s="111" t="e">
        <f t="shared" ca="1" si="10"/>
        <v>#DIV/0!</v>
      </c>
    </row>
    <row r="84" spans="1:90" ht="12.75" customHeight="1" x14ac:dyDescent="0.2">
      <c r="A84" s="27" t="str">
        <f>'Test Sample Data'!A84</f>
        <v>RPUSD3</v>
      </c>
      <c r="B84" s="28" t="s">
        <v>83</v>
      </c>
      <c r="C84" s="74" t="str">
        <f>IF(SUM('Test Sample Data'!C$3:C$98)&gt;10,IF(AND(ISNUMBER('Test Sample Data'!C84),'Test Sample Data'!C84&lt;35,'Test Sample Data'!C84&gt;0),'Test Sample Data'!C84-'Choose Housekeeping Genes'!D$25,35-'Choose Housekeeping Genes'!D$25),"")</f>
        <v/>
      </c>
      <c r="D84" s="74" t="str">
        <f>IF(SUM('Test Sample Data'!D$3:D$98)&gt;10,IF(AND(ISNUMBER('Test Sample Data'!D84),'Test Sample Data'!D84&lt;35,'Test Sample Data'!D84&gt;0),'Test Sample Data'!D84-'Choose Housekeeping Genes'!E$25,35-'Choose Housekeeping Genes'!E$25),"")</f>
        <v/>
      </c>
      <c r="E84" s="74" t="str">
        <f>IF(SUM('Test Sample Data'!E$3:E$98)&gt;10,IF(AND(ISNUMBER('Test Sample Data'!E84),'Test Sample Data'!E84&lt;35,'Test Sample Data'!E84&gt;0),'Test Sample Data'!E84-'Choose Housekeeping Genes'!F$25,35-'Choose Housekeeping Genes'!F$25),"")</f>
        <v/>
      </c>
      <c r="F84" s="74" t="str">
        <f>IF(SUM('Test Sample Data'!F$3:F$98)&gt;10,IF(AND(ISNUMBER('Test Sample Data'!F84),'Test Sample Data'!F84&lt;35,'Test Sample Data'!F84&gt;0),'Test Sample Data'!F84-'Choose Housekeeping Genes'!G$25,35-'Choose Housekeeping Genes'!G$25),"")</f>
        <v/>
      </c>
      <c r="G84" s="74" t="str">
        <f>IF(SUM('Test Sample Data'!G$3:G$98)&gt;10,IF(AND(ISNUMBER('Test Sample Data'!G84),'Test Sample Data'!G84&lt;35,'Test Sample Data'!G84&gt;0),'Test Sample Data'!G84-'Choose Housekeeping Genes'!H$25,35-'Choose Housekeeping Genes'!H$25),"")</f>
        <v/>
      </c>
      <c r="H84" s="74" t="str">
        <f>IF(SUM('Test Sample Data'!H$3:H$98)&gt;10,IF(AND(ISNUMBER('Test Sample Data'!H84),'Test Sample Data'!H84&lt;35,'Test Sample Data'!H84&gt;0),'Test Sample Data'!H84-'Choose Housekeeping Genes'!I$25,35-'Choose Housekeeping Genes'!I$25),"")</f>
        <v/>
      </c>
      <c r="I84" s="74" t="str">
        <f>IF(SUM('Test Sample Data'!I$3:I$98)&gt;10,IF(AND(ISNUMBER('Test Sample Data'!I84),'Test Sample Data'!I84&lt;35,'Test Sample Data'!I84&gt;0),'Test Sample Data'!I84-'Choose Housekeeping Genes'!J$25,35-'Choose Housekeeping Genes'!J$25),"")</f>
        <v/>
      </c>
      <c r="J84" s="74" t="str">
        <f>IF(SUM('Test Sample Data'!J$3:J$98)&gt;10,IF(AND(ISNUMBER('Test Sample Data'!J84),'Test Sample Data'!J84&lt;35,'Test Sample Data'!J84&gt;0),'Test Sample Data'!J84-'Choose Housekeeping Genes'!K$25,35-'Choose Housekeeping Genes'!K$25),"")</f>
        <v/>
      </c>
      <c r="K84" s="74" t="str">
        <f>IF(SUM('Test Sample Data'!K$3:K$98)&gt;10,IF(AND(ISNUMBER('Test Sample Data'!K84),'Test Sample Data'!K84&lt;35,'Test Sample Data'!K84&gt;0),'Test Sample Data'!K84-'Choose Housekeeping Genes'!L$25,35-'Choose Housekeeping Genes'!L$25),"")</f>
        <v/>
      </c>
      <c r="L84" s="74" t="str">
        <f>IF(SUM('Test Sample Data'!L$3:L$98)&gt;10,IF(AND(ISNUMBER('Test Sample Data'!L84),'Test Sample Data'!L84&lt;35,'Test Sample Data'!L84&gt;0),'Test Sample Data'!L84-'Choose Housekeeping Genes'!M$25,35-'Choose Housekeeping Genes'!M$25),"")</f>
        <v/>
      </c>
      <c r="M84" s="74" t="str">
        <f>IF(SUM('Test Sample Data'!M$3:M$98)&gt;10,IF(AND(ISNUMBER('Test Sample Data'!M84),'Test Sample Data'!M84&lt;35,'Test Sample Data'!M84&gt;0),'Test Sample Data'!M84-'Choose Housekeeping Genes'!N$25,35-'Choose Housekeeping Genes'!N$25),"")</f>
        <v/>
      </c>
      <c r="N84" s="74" t="str">
        <f>IF(SUM('Test Sample Data'!N$3:N$98)&gt;10,IF(AND(ISNUMBER('Test Sample Data'!N84),'Test Sample Data'!N84&lt;35,'Test Sample Data'!N84&gt;0),'Test Sample Data'!N84-'Choose Housekeeping Genes'!O$25,35-'Choose Housekeeping Genes'!O$25),"")</f>
        <v/>
      </c>
      <c r="O84" s="74" t="str">
        <f>IF(SUM('Test Sample Data'!O$3:O$98)&gt;10,IF(AND(ISNUMBER('Test Sample Data'!O84),'Test Sample Data'!O84&lt;35,'Test Sample Data'!O84&gt;0),'Test Sample Data'!O84-'Choose Housekeeping Genes'!P$25,35-'Choose Housekeeping Genes'!P$25),"")</f>
        <v/>
      </c>
      <c r="P84" s="74" t="str">
        <f>IF(SUM('Test Sample Data'!P$3:P$98)&gt;10,IF(AND(ISNUMBER('Test Sample Data'!P84),'Test Sample Data'!P84&lt;35,'Test Sample Data'!P84&gt;0),'Test Sample Data'!P84-'Choose Housekeeping Genes'!Q$25,35-'Choose Housekeeping Genes'!Q$25),"")</f>
        <v/>
      </c>
      <c r="Q84" s="74" t="str">
        <f>IF(SUM('Test Sample Data'!Q$3:Q$98)&gt;10,IF(AND(ISNUMBER('Test Sample Data'!Q84),'Test Sample Data'!Q84&lt;35,'Test Sample Data'!Q84&gt;0),'Test Sample Data'!Q84-'Choose Housekeeping Genes'!R$25,35-'Choose Housekeeping Genes'!R$25),"")</f>
        <v/>
      </c>
      <c r="R84" s="74" t="str">
        <f>IF(SUM('Test Sample Data'!R$3:R$98)&gt;10,IF(AND(ISNUMBER('Test Sample Data'!R84),'Test Sample Data'!R84&lt;35,'Test Sample Data'!R84&gt;0),'Test Sample Data'!R84-'Choose Housekeeping Genes'!S$25,35-'Choose Housekeeping Genes'!S$25),"")</f>
        <v/>
      </c>
      <c r="S84" s="74" t="str">
        <f>IF(SUM('Test Sample Data'!S$3:S$98)&gt;10,IF(AND(ISNUMBER('Test Sample Data'!S84),'Test Sample Data'!S84&lt;35,'Test Sample Data'!S84&gt;0),'Test Sample Data'!S84-'Choose Housekeeping Genes'!T$25,35-'Choose Housekeeping Genes'!T$25),"")</f>
        <v/>
      </c>
      <c r="T84" s="74" t="str">
        <f>IF(SUM('Test Sample Data'!T$3:T$98)&gt;10,IF(AND(ISNUMBER('Test Sample Data'!T84),'Test Sample Data'!T84&lt;35,'Test Sample Data'!T84&gt;0),'Test Sample Data'!T84-'Choose Housekeeping Genes'!U$25,35-'Choose Housekeeping Genes'!U$25),"")</f>
        <v/>
      </c>
      <c r="U84" s="74" t="str">
        <f>IF(SUM('Test Sample Data'!U$3:U$98)&gt;10,IF(AND(ISNUMBER('Test Sample Data'!U84),'Test Sample Data'!U84&lt;35,'Test Sample Data'!U84&gt;0),'Test Sample Data'!U84-'Choose Housekeeping Genes'!V$25,35-'Choose Housekeeping Genes'!V$25),"")</f>
        <v/>
      </c>
      <c r="V84" s="74" t="str">
        <f>IF(SUM('Test Sample Data'!V$3:V$98)&gt;10,IF(AND(ISNUMBER('Test Sample Data'!V84),'Test Sample Data'!V84&lt;35,'Test Sample Data'!V84&gt;0),'Test Sample Data'!V84-'Choose Housekeeping Genes'!W$25,35-'Choose Housekeeping Genes'!W$25),"")</f>
        <v/>
      </c>
      <c r="W84" s="138" t="str">
        <f>'Control Sample Data'!A84</f>
        <v>RPUSD3</v>
      </c>
      <c r="X84" s="139" t="s">
        <v>83</v>
      </c>
      <c r="Y84" s="74" t="str">
        <f>IF(SUM('Control Sample Data'!C$3:C$98)&gt;10,IF(AND(ISNUMBER('Control Sample Data'!C84),'Control Sample Data'!C84&lt;35,'Control Sample Data'!C84&gt;0),'Control Sample Data'!C84-'Choose Housekeeping Genes'!AA$25,35-'Choose Housekeeping Genes'!AA$25),"")</f>
        <v/>
      </c>
      <c r="Z84" s="74" t="str">
        <f>IF(SUM('Control Sample Data'!D$3:D$98)&gt;10,IF(AND(ISNUMBER('Control Sample Data'!D84),'Control Sample Data'!D84&lt;35,'Control Sample Data'!D84&gt;0),'Control Sample Data'!D84-'Choose Housekeeping Genes'!AB$25,35-'Choose Housekeeping Genes'!AB$25),"")</f>
        <v/>
      </c>
      <c r="AA84" s="74" t="str">
        <f>IF(SUM('Control Sample Data'!E$3:E$98)&gt;10,IF(AND(ISNUMBER('Control Sample Data'!E84),'Control Sample Data'!E84&lt;35,'Control Sample Data'!E84&gt;0),'Control Sample Data'!E84-'Choose Housekeeping Genes'!AC$25,35-'Choose Housekeeping Genes'!AC$25),"")</f>
        <v/>
      </c>
      <c r="AB84" s="74" t="str">
        <f>IF(SUM('Control Sample Data'!F$3:F$98)&gt;10,IF(AND(ISNUMBER('Control Sample Data'!F84),'Control Sample Data'!F84&lt;35,'Control Sample Data'!F84&gt;0),'Control Sample Data'!F84-'Choose Housekeeping Genes'!AD$25,35-'Choose Housekeeping Genes'!AD$25),"")</f>
        <v/>
      </c>
      <c r="AC84" s="74" t="str">
        <f>IF(SUM('Control Sample Data'!G$3:G$98)&gt;10,IF(AND(ISNUMBER('Control Sample Data'!G84),'Control Sample Data'!G84&lt;35,'Control Sample Data'!G84&gt;0),'Control Sample Data'!G84-'Choose Housekeeping Genes'!AE$25,35-'Choose Housekeeping Genes'!AE$25),"")</f>
        <v/>
      </c>
      <c r="AD84" s="74" t="str">
        <f>IF(SUM('Control Sample Data'!H$3:H$98)&gt;10,IF(AND(ISNUMBER('Control Sample Data'!H84),'Control Sample Data'!H84&lt;35,'Control Sample Data'!H84&gt;0),'Control Sample Data'!H84-'Choose Housekeeping Genes'!AF$25,35-'Choose Housekeeping Genes'!AF$25),"")</f>
        <v/>
      </c>
      <c r="AE84" s="74" t="str">
        <f>IF(SUM('Control Sample Data'!I$3:I$98)&gt;10,IF(AND(ISNUMBER('Control Sample Data'!I84),'Control Sample Data'!I84&lt;35,'Control Sample Data'!I84&gt;0),'Control Sample Data'!I84-'Choose Housekeeping Genes'!AG$25,35-'Choose Housekeeping Genes'!AG$25),"")</f>
        <v/>
      </c>
      <c r="AF84" s="74" t="str">
        <f>IF(SUM('Control Sample Data'!J$3:J$98)&gt;10,IF(AND(ISNUMBER('Control Sample Data'!J84),'Control Sample Data'!J84&lt;35,'Control Sample Data'!J84&gt;0),'Control Sample Data'!J84-'Choose Housekeeping Genes'!AH$25,35-'Choose Housekeeping Genes'!AH$25),"")</f>
        <v/>
      </c>
      <c r="AG84" s="74" t="str">
        <f>IF(SUM('Control Sample Data'!K$3:K$98)&gt;10,IF(AND(ISNUMBER('Control Sample Data'!K84),'Control Sample Data'!K84&lt;35,'Control Sample Data'!K84&gt;0),'Control Sample Data'!K84-'Choose Housekeeping Genes'!AI$25,35-'Choose Housekeeping Genes'!AI$25),"")</f>
        <v/>
      </c>
      <c r="AH84" s="74" t="str">
        <f>IF(SUM('Control Sample Data'!L$3:L$98)&gt;10,IF(AND(ISNUMBER('Control Sample Data'!L84),'Control Sample Data'!L84&lt;35,'Control Sample Data'!L84&gt;0),'Control Sample Data'!L84-'Choose Housekeeping Genes'!AJ$25,35-'Choose Housekeeping Genes'!AJ$25),"")</f>
        <v/>
      </c>
      <c r="AI84" s="74" t="str">
        <f>IF(SUM('Control Sample Data'!M$3:M$98)&gt;10,IF(AND(ISNUMBER('Control Sample Data'!M84),'Control Sample Data'!M84&lt;35,'Control Sample Data'!M84&gt;0),'Control Sample Data'!M84-'Choose Housekeeping Genes'!AK$25,35-'Choose Housekeeping Genes'!AK$25),"")</f>
        <v/>
      </c>
      <c r="AJ84" s="74" t="str">
        <f>IF(SUM('Control Sample Data'!N$3:N$98)&gt;10,IF(AND(ISNUMBER('Control Sample Data'!N84),'Control Sample Data'!N84&lt;35,'Control Sample Data'!N84&gt;0),'Control Sample Data'!N84-'Choose Housekeeping Genes'!AL$25,35-'Choose Housekeeping Genes'!AL$25),"")</f>
        <v/>
      </c>
      <c r="AK84" s="74" t="str">
        <f>IF(SUM('Control Sample Data'!O$3:O$98)&gt;10,IF(AND(ISNUMBER('Control Sample Data'!O84),'Control Sample Data'!O84&lt;35,'Control Sample Data'!O84&gt;0),'Control Sample Data'!O84-'Choose Housekeeping Genes'!AM$25,35-'Choose Housekeeping Genes'!AM$25),"")</f>
        <v/>
      </c>
      <c r="AL84" s="74" t="str">
        <f>IF(SUM('Control Sample Data'!P$3:P$98)&gt;10,IF(AND(ISNUMBER('Control Sample Data'!P84),'Control Sample Data'!P84&lt;35,'Control Sample Data'!P84&gt;0),'Control Sample Data'!P84-'Choose Housekeeping Genes'!AN$25,35-'Choose Housekeeping Genes'!AN$25),"")</f>
        <v/>
      </c>
      <c r="AM84" s="74" t="str">
        <f>IF(SUM('Control Sample Data'!Q$3:Q$98)&gt;10,IF(AND(ISNUMBER('Control Sample Data'!Q84),'Control Sample Data'!Q84&lt;35,'Control Sample Data'!Q84&gt;0),'Control Sample Data'!Q84-'Choose Housekeeping Genes'!AO$25,35-'Choose Housekeeping Genes'!AO$25),"")</f>
        <v/>
      </c>
      <c r="AN84" s="74" t="str">
        <f>IF(SUM('Control Sample Data'!R$3:R$98)&gt;10,IF(AND(ISNUMBER('Control Sample Data'!R84),'Control Sample Data'!R84&lt;35,'Control Sample Data'!R84&gt;0),'Control Sample Data'!R84-'Choose Housekeeping Genes'!AP$25,35-'Choose Housekeeping Genes'!AP$25),"")</f>
        <v/>
      </c>
      <c r="AO84" s="74" t="str">
        <f>IF(SUM('Control Sample Data'!S$3:S$98)&gt;10,IF(AND(ISNUMBER('Control Sample Data'!S84),'Control Sample Data'!S84&lt;35,'Control Sample Data'!S84&gt;0),'Control Sample Data'!S84-'Choose Housekeeping Genes'!AQ$25,35-'Choose Housekeeping Genes'!AQ$25),"")</f>
        <v/>
      </c>
      <c r="AP84" s="74" t="str">
        <f>IF(SUM('Control Sample Data'!T$3:T$98)&gt;10,IF(AND(ISNUMBER('Control Sample Data'!T84),'Control Sample Data'!T84&lt;35,'Control Sample Data'!T84&gt;0),'Control Sample Data'!T84-'Choose Housekeeping Genes'!AR$25,35-'Choose Housekeeping Genes'!AR$25),"")</f>
        <v/>
      </c>
      <c r="AQ84" s="74" t="str">
        <f>IF(SUM('Control Sample Data'!U$3:U$98)&gt;10,IF(AND(ISNUMBER('Control Sample Data'!U84),'Control Sample Data'!U84&lt;35,'Control Sample Data'!U84&gt;0),'Control Sample Data'!U84-'Choose Housekeeping Genes'!AS$25,35-'Choose Housekeeping Genes'!AS$25),"")</f>
        <v/>
      </c>
      <c r="AR84" s="74" t="str">
        <f>IF(SUM('Control Sample Data'!V$3:V$98)&gt;10,IF(AND(ISNUMBER('Control Sample Data'!V84),'Control Sample Data'!V84&lt;35,'Control Sample Data'!V84&gt;0),'Control Sample Data'!V84-'Choose Housekeeping Genes'!AT$25,35-'Choose Housekeeping Genes'!AT$25),"")</f>
        <v/>
      </c>
      <c r="AS84" s="29" t="str">
        <f>'Control Sample Data'!A84</f>
        <v>RPUSD3</v>
      </c>
      <c r="AT84" s="28" t="s">
        <v>83</v>
      </c>
      <c r="AU84" s="74" t="str">
        <f ca="1">IF(ISNUMBER(C84-'Choose Housekeeping Genes'!D$15),C84-'Choose Housekeeping Genes'!D$15,"")</f>
        <v/>
      </c>
      <c r="AV84" s="74" t="str">
        <f ca="1">IF(ISNUMBER(D84-'Choose Housekeeping Genes'!E$15),D84-'Choose Housekeeping Genes'!E$15,"")</f>
        <v/>
      </c>
      <c r="AW84" s="74" t="str">
        <f ca="1">IF(ISNUMBER(E84-'Choose Housekeeping Genes'!F$15),E84-'Choose Housekeeping Genes'!F$15,"")</f>
        <v/>
      </c>
      <c r="AX84" s="74" t="str">
        <f ca="1">IF(ISNUMBER(F84-'Choose Housekeeping Genes'!G$15),F84-'Choose Housekeeping Genes'!G$15,"")</f>
        <v/>
      </c>
      <c r="AY84" s="74" t="str">
        <f ca="1">IF(ISNUMBER(G84-'Choose Housekeeping Genes'!H$15),G84-'Choose Housekeeping Genes'!H$15,"")</f>
        <v/>
      </c>
      <c r="AZ84" s="74" t="str">
        <f ca="1">IF(ISNUMBER(H84-'Choose Housekeeping Genes'!I$15),H84-'Choose Housekeeping Genes'!I$15,"")</f>
        <v/>
      </c>
      <c r="BA84" s="74" t="str">
        <f ca="1">IF(ISNUMBER(I84-'Choose Housekeeping Genes'!J$15),I84-'Choose Housekeeping Genes'!J$15,"")</f>
        <v/>
      </c>
      <c r="BB84" s="74" t="str">
        <f ca="1">IF(ISNUMBER(J84-'Choose Housekeeping Genes'!K$15),J84-'Choose Housekeeping Genes'!K$15,"")</f>
        <v/>
      </c>
      <c r="BC84" s="74" t="str">
        <f ca="1">IF(ISNUMBER(K84-'Choose Housekeeping Genes'!L$15),K84-'Choose Housekeeping Genes'!L$15,"")</f>
        <v/>
      </c>
      <c r="BD84" s="74" t="str">
        <f ca="1">IF(ISNUMBER(L84-'Choose Housekeeping Genes'!M$15),L84-'Choose Housekeeping Genes'!M$15,"")</f>
        <v/>
      </c>
      <c r="BE84" s="74" t="str">
        <f ca="1">IF(ISNUMBER(M84-'Choose Housekeeping Genes'!N$15),M84-'Choose Housekeeping Genes'!N$15,"")</f>
        <v/>
      </c>
      <c r="BF84" s="74" t="str">
        <f ca="1">IF(ISNUMBER(N84-'Choose Housekeeping Genes'!O$15),N84-'Choose Housekeeping Genes'!O$15,"")</f>
        <v/>
      </c>
      <c r="BG84" s="74" t="str">
        <f ca="1">IF(ISNUMBER(O84-'Choose Housekeeping Genes'!P$15),O84-'Choose Housekeeping Genes'!P$15,"")</f>
        <v/>
      </c>
      <c r="BH84" s="74" t="str">
        <f ca="1">IF(ISNUMBER(P84-'Choose Housekeeping Genes'!Q$15),P84-'Choose Housekeeping Genes'!Q$15,"")</f>
        <v/>
      </c>
      <c r="BI84" s="74" t="str">
        <f ca="1">IF(ISNUMBER(Q84-'Choose Housekeeping Genes'!R$15),Q84-'Choose Housekeeping Genes'!R$15,"")</f>
        <v/>
      </c>
      <c r="BJ84" s="74" t="str">
        <f ca="1">IF(ISNUMBER(R84-'Choose Housekeeping Genes'!S$15),R84-'Choose Housekeeping Genes'!S$15,"")</f>
        <v/>
      </c>
      <c r="BK84" s="74" t="str">
        <f ca="1">IF(ISNUMBER(S84-'Choose Housekeeping Genes'!T$15),S84-'Choose Housekeeping Genes'!T$15,"")</f>
        <v/>
      </c>
      <c r="BL84" s="74" t="str">
        <f ca="1">IF(ISNUMBER(T84-'Choose Housekeeping Genes'!U$15),T84-'Choose Housekeeping Genes'!U$15,"")</f>
        <v/>
      </c>
      <c r="BM84" s="74" t="str">
        <f ca="1">IF(ISNUMBER(U84-'Choose Housekeeping Genes'!V$15),U84-'Choose Housekeeping Genes'!V$15,"")</f>
        <v/>
      </c>
      <c r="BN84" s="74" t="str">
        <f ca="1">IF(ISNUMBER(V84-'Choose Housekeeping Genes'!W$15),V84-'Choose Housekeeping Genes'!W$15,"")</f>
        <v/>
      </c>
      <c r="BO84" s="141" t="str">
        <f t="shared" si="8"/>
        <v>RPUSD3</v>
      </c>
      <c r="BP84" s="139" t="s">
        <v>83</v>
      </c>
      <c r="BQ84" s="74" t="str">
        <f ca="1">IF(ISNUMBER(Y84-'Choose Housekeeping Genes'!AA$15),Y84-'Choose Housekeeping Genes'!AA$15,"")</f>
        <v/>
      </c>
      <c r="BR84" s="74" t="str">
        <f ca="1">IF(ISNUMBER(Z84-'Choose Housekeeping Genes'!AB$15),Z84-'Choose Housekeeping Genes'!AB$15,"")</f>
        <v/>
      </c>
      <c r="BS84" s="74" t="str">
        <f ca="1">IF(ISNUMBER(AA84-'Choose Housekeeping Genes'!AC$15),AA84-'Choose Housekeeping Genes'!AC$15,"")</f>
        <v/>
      </c>
      <c r="BT84" s="74" t="str">
        <f ca="1">IF(ISNUMBER(AB84-'Choose Housekeeping Genes'!AD$15),AB84-'Choose Housekeeping Genes'!AD$15,"")</f>
        <v/>
      </c>
      <c r="BU84" s="74" t="str">
        <f ca="1">IF(ISNUMBER(AC84-'Choose Housekeeping Genes'!AE$15),AC84-'Choose Housekeeping Genes'!AE$15,"")</f>
        <v/>
      </c>
      <c r="BV84" s="74" t="str">
        <f ca="1">IF(ISNUMBER(AD84-'Choose Housekeeping Genes'!AF$15),AD84-'Choose Housekeeping Genes'!AF$15,"")</f>
        <v/>
      </c>
      <c r="BW84" s="74" t="str">
        <f ca="1">IF(ISNUMBER(AE84-'Choose Housekeeping Genes'!AG$15),AE84-'Choose Housekeeping Genes'!AG$15,"")</f>
        <v/>
      </c>
      <c r="BX84" s="74" t="str">
        <f ca="1">IF(ISNUMBER(AF84-'Choose Housekeeping Genes'!AH$15),AF84-'Choose Housekeeping Genes'!AH$15,"")</f>
        <v/>
      </c>
      <c r="BY84" s="74" t="str">
        <f ca="1">IF(ISNUMBER(AG84-'Choose Housekeeping Genes'!AI$15),AG84-'Choose Housekeeping Genes'!AI$15,"")</f>
        <v/>
      </c>
      <c r="BZ84" s="74" t="str">
        <f ca="1">IF(ISNUMBER(AH84-'Choose Housekeeping Genes'!AJ$15),AH84-'Choose Housekeeping Genes'!AJ$15,"")</f>
        <v/>
      </c>
      <c r="CA84" s="74" t="str">
        <f ca="1">IF(ISNUMBER(AI84-'Choose Housekeeping Genes'!AK$15),AI84-'Choose Housekeeping Genes'!AK$15,"")</f>
        <v/>
      </c>
      <c r="CB84" s="74" t="str">
        <f ca="1">IF(ISNUMBER(AJ84-'Choose Housekeeping Genes'!AL$15),AJ84-'Choose Housekeeping Genes'!AL$15,"")</f>
        <v/>
      </c>
      <c r="CC84" s="74" t="str">
        <f ca="1">IF(ISNUMBER(AK84-'Choose Housekeeping Genes'!AM$15),AK84-'Choose Housekeeping Genes'!AM$15,"")</f>
        <v/>
      </c>
      <c r="CD84" s="74" t="str">
        <f ca="1">IF(ISNUMBER(AL84-'Choose Housekeeping Genes'!AN$15),AL84-'Choose Housekeeping Genes'!AN$15,"")</f>
        <v/>
      </c>
      <c r="CE84" s="74" t="str">
        <f ca="1">IF(ISNUMBER(AM84-'Choose Housekeeping Genes'!AO$15),AM84-'Choose Housekeeping Genes'!AO$15,"")</f>
        <v/>
      </c>
      <c r="CF84" s="74" t="str">
        <f ca="1">IF(ISNUMBER(AN84-'Choose Housekeeping Genes'!AP$15),AN84-'Choose Housekeeping Genes'!AP$15,"")</f>
        <v/>
      </c>
      <c r="CG84" s="74" t="str">
        <f ca="1">IF(ISNUMBER(AO84-'Choose Housekeeping Genes'!AQ$15),AO84-'Choose Housekeeping Genes'!AQ$15,"")</f>
        <v/>
      </c>
      <c r="CH84" s="74" t="str">
        <f ca="1">IF(ISNUMBER(AP84-'Choose Housekeeping Genes'!AR$15),AP84-'Choose Housekeeping Genes'!AR$15,"")</f>
        <v/>
      </c>
      <c r="CI84" s="74" t="str">
        <f ca="1">IF(ISNUMBER(AQ84-'Choose Housekeeping Genes'!AS$15),AQ84-'Choose Housekeeping Genes'!AS$15,"")</f>
        <v/>
      </c>
      <c r="CJ84" s="74" t="str">
        <f ca="1">IF(ISNUMBER(AR84-'Choose Housekeeping Genes'!AT$15),AR84-'Choose Housekeeping Genes'!AT$15,"")</f>
        <v/>
      </c>
      <c r="CK84" s="22" t="e">
        <f t="shared" ca="1" si="9"/>
        <v>#DIV/0!</v>
      </c>
      <c r="CL84" s="111" t="e">
        <f t="shared" ca="1" si="10"/>
        <v>#DIV/0!</v>
      </c>
    </row>
    <row r="85" spans="1:90" ht="12.75" customHeight="1" x14ac:dyDescent="0.2">
      <c r="A85" s="27" t="str">
        <f>'Test Sample Data'!A85</f>
        <v>RPUSD4</v>
      </c>
      <c r="B85" s="28" t="s">
        <v>84</v>
      </c>
      <c r="C85" s="74" t="str">
        <f>IF(SUM('Test Sample Data'!C$3:C$98)&gt;10,IF(AND(ISNUMBER('Test Sample Data'!C85),'Test Sample Data'!C85&lt;35,'Test Sample Data'!C85&gt;0),'Test Sample Data'!C85-'Choose Housekeeping Genes'!D$25,35-'Choose Housekeeping Genes'!D$25),"")</f>
        <v/>
      </c>
      <c r="D85" s="74" t="str">
        <f>IF(SUM('Test Sample Data'!D$3:D$98)&gt;10,IF(AND(ISNUMBER('Test Sample Data'!D85),'Test Sample Data'!D85&lt;35,'Test Sample Data'!D85&gt;0),'Test Sample Data'!D85-'Choose Housekeeping Genes'!E$25,35-'Choose Housekeeping Genes'!E$25),"")</f>
        <v/>
      </c>
      <c r="E85" s="74" t="str">
        <f>IF(SUM('Test Sample Data'!E$3:E$98)&gt;10,IF(AND(ISNUMBER('Test Sample Data'!E85),'Test Sample Data'!E85&lt;35,'Test Sample Data'!E85&gt;0),'Test Sample Data'!E85-'Choose Housekeeping Genes'!F$25,35-'Choose Housekeeping Genes'!F$25),"")</f>
        <v/>
      </c>
      <c r="F85" s="74" t="str">
        <f>IF(SUM('Test Sample Data'!F$3:F$98)&gt;10,IF(AND(ISNUMBER('Test Sample Data'!F85),'Test Sample Data'!F85&lt;35,'Test Sample Data'!F85&gt;0),'Test Sample Data'!F85-'Choose Housekeeping Genes'!G$25,35-'Choose Housekeeping Genes'!G$25),"")</f>
        <v/>
      </c>
      <c r="G85" s="74" t="str">
        <f>IF(SUM('Test Sample Data'!G$3:G$98)&gt;10,IF(AND(ISNUMBER('Test Sample Data'!G85),'Test Sample Data'!G85&lt;35,'Test Sample Data'!G85&gt;0),'Test Sample Data'!G85-'Choose Housekeeping Genes'!H$25,35-'Choose Housekeeping Genes'!H$25),"")</f>
        <v/>
      </c>
      <c r="H85" s="74" t="str">
        <f>IF(SUM('Test Sample Data'!H$3:H$98)&gt;10,IF(AND(ISNUMBER('Test Sample Data'!H85),'Test Sample Data'!H85&lt;35,'Test Sample Data'!H85&gt;0),'Test Sample Data'!H85-'Choose Housekeeping Genes'!I$25,35-'Choose Housekeeping Genes'!I$25),"")</f>
        <v/>
      </c>
      <c r="I85" s="74" t="str">
        <f>IF(SUM('Test Sample Data'!I$3:I$98)&gt;10,IF(AND(ISNUMBER('Test Sample Data'!I85),'Test Sample Data'!I85&lt;35,'Test Sample Data'!I85&gt;0),'Test Sample Data'!I85-'Choose Housekeeping Genes'!J$25,35-'Choose Housekeeping Genes'!J$25),"")</f>
        <v/>
      </c>
      <c r="J85" s="74" t="str">
        <f>IF(SUM('Test Sample Data'!J$3:J$98)&gt;10,IF(AND(ISNUMBER('Test Sample Data'!J85),'Test Sample Data'!J85&lt;35,'Test Sample Data'!J85&gt;0),'Test Sample Data'!J85-'Choose Housekeeping Genes'!K$25,35-'Choose Housekeeping Genes'!K$25),"")</f>
        <v/>
      </c>
      <c r="K85" s="74" t="str">
        <f>IF(SUM('Test Sample Data'!K$3:K$98)&gt;10,IF(AND(ISNUMBER('Test Sample Data'!K85),'Test Sample Data'!K85&lt;35,'Test Sample Data'!K85&gt;0),'Test Sample Data'!K85-'Choose Housekeeping Genes'!L$25,35-'Choose Housekeeping Genes'!L$25),"")</f>
        <v/>
      </c>
      <c r="L85" s="74" t="str">
        <f>IF(SUM('Test Sample Data'!L$3:L$98)&gt;10,IF(AND(ISNUMBER('Test Sample Data'!L85),'Test Sample Data'!L85&lt;35,'Test Sample Data'!L85&gt;0),'Test Sample Data'!L85-'Choose Housekeeping Genes'!M$25,35-'Choose Housekeeping Genes'!M$25),"")</f>
        <v/>
      </c>
      <c r="M85" s="74" t="str">
        <f>IF(SUM('Test Sample Data'!M$3:M$98)&gt;10,IF(AND(ISNUMBER('Test Sample Data'!M85),'Test Sample Data'!M85&lt;35,'Test Sample Data'!M85&gt;0),'Test Sample Data'!M85-'Choose Housekeeping Genes'!N$25,35-'Choose Housekeeping Genes'!N$25),"")</f>
        <v/>
      </c>
      <c r="N85" s="74" t="str">
        <f>IF(SUM('Test Sample Data'!N$3:N$98)&gt;10,IF(AND(ISNUMBER('Test Sample Data'!N85),'Test Sample Data'!N85&lt;35,'Test Sample Data'!N85&gt;0),'Test Sample Data'!N85-'Choose Housekeeping Genes'!O$25,35-'Choose Housekeeping Genes'!O$25),"")</f>
        <v/>
      </c>
      <c r="O85" s="74" t="str">
        <f>IF(SUM('Test Sample Data'!O$3:O$98)&gt;10,IF(AND(ISNUMBER('Test Sample Data'!O85),'Test Sample Data'!O85&lt;35,'Test Sample Data'!O85&gt;0),'Test Sample Data'!O85-'Choose Housekeeping Genes'!P$25,35-'Choose Housekeeping Genes'!P$25),"")</f>
        <v/>
      </c>
      <c r="P85" s="74" t="str">
        <f>IF(SUM('Test Sample Data'!P$3:P$98)&gt;10,IF(AND(ISNUMBER('Test Sample Data'!P85),'Test Sample Data'!P85&lt;35,'Test Sample Data'!P85&gt;0),'Test Sample Data'!P85-'Choose Housekeeping Genes'!Q$25,35-'Choose Housekeeping Genes'!Q$25),"")</f>
        <v/>
      </c>
      <c r="Q85" s="74" t="str">
        <f>IF(SUM('Test Sample Data'!Q$3:Q$98)&gt;10,IF(AND(ISNUMBER('Test Sample Data'!Q85),'Test Sample Data'!Q85&lt;35,'Test Sample Data'!Q85&gt;0),'Test Sample Data'!Q85-'Choose Housekeeping Genes'!R$25,35-'Choose Housekeeping Genes'!R$25),"")</f>
        <v/>
      </c>
      <c r="R85" s="74" t="str">
        <f>IF(SUM('Test Sample Data'!R$3:R$98)&gt;10,IF(AND(ISNUMBER('Test Sample Data'!R85),'Test Sample Data'!R85&lt;35,'Test Sample Data'!R85&gt;0),'Test Sample Data'!R85-'Choose Housekeeping Genes'!S$25,35-'Choose Housekeeping Genes'!S$25),"")</f>
        <v/>
      </c>
      <c r="S85" s="74" t="str">
        <f>IF(SUM('Test Sample Data'!S$3:S$98)&gt;10,IF(AND(ISNUMBER('Test Sample Data'!S85),'Test Sample Data'!S85&lt;35,'Test Sample Data'!S85&gt;0),'Test Sample Data'!S85-'Choose Housekeeping Genes'!T$25,35-'Choose Housekeeping Genes'!T$25),"")</f>
        <v/>
      </c>
      <c r="T85" s="74" t="str">
        <f>IF(SUM('Test Sample Data'!T$3:T$98)&gt;10,IF(AND(ISNUMBER('Test Sample Data'!T85),'Test Sample Data'!T85&lt;35,'Test Sample Data'!T85&gt;0),'Test Sample Data'!T85-'Choose Housekeeping Genes'!U$25,35-'Choose Housekeeping Genes'!U$25),"")</f>
        <v/>
      </c>
      <c r="U85" s="74" t="str">
        <f>IF(SUM('Test Sample Data'!U$3:U$98)&gt;10,IF(AND(ISNUMBER('Test Sample Data'!U85),'Test Sample Data'!U85&lt;35,'Test Sample Data'!U85&gt;0),'Test Sample Data'!U85-'Choose Housekeeping Genes'!V$25,35-'Choose Housekeeping Genes'!V$25),"")</f>
        <v/>
      </c>
      <c r="V85" s="74" t="str">
        <f>IF(SUM('Test Sample Data'!V$3:V$98)&gt;10,IF(AND(ISNUMBER('Test Sample Data'!V85),'Test Sample Data'!V85&lt;35,'Test Sample Data'!V85&gt;0),'Test Sample Data'!V85-'Choose Housekeeping Genes'!W$25,35-'Choose Housekeeping Genes'!W$25),"")</f>
        <v/>
      </c>
      <c r="W85" s="138" t="str">
        <f>'Control Sample Data'!A85</f>
        <v>RPUSD4</v>
      </c>
      <c r="X85" s="139" t="s">
        <v>84</v>
      </c>
      <c r="Y85" s="74" t="str">
        <f>IF(SUM('Control Sample Data'!C$3:C$98)&gt;10,IF(AND(ISNUMBER('Control Sample Data'!C85),'Control Sample Data'!C85&lt;35,'Control Sample Data'!C85&gt;0),'Control Sample Data'!C85-'Choose Housekeeping Genes'!AA$25,35-'Choose Housekeeping Genes'!AA$25),"")</f>
        <v/>
      </c>
      <c r="Z85" s="74" t="str">
        <f>IF(SUM('Control Sample Data'!D$3:D$98)&gt;10,IF(AND(ISNUMBER('Control Sample Data'!D85),'Control Sample Data'!D85&lt;35,'Control Sample Data'!D85&gt;0),'Control Sample Data'!D85-'Choose Housekeeping Genes'!AB$25,35-'Choose Housekeeping Genes'!AB$25),"")</f>
        <v/>
      </c>
      <c r="AA85" s="74" t="str">
        <f>IF(SUM('Control Sample Data'!E$3:E$98)&gt;10,IF(AND(ISNUMBER('Control Sample Data'!E85),'Control Sample Data'!E85&lt;35,'Control Sample Data'!E85&gt;0),'Control Sample Data'!E85-'Choose Housekeeping Genes'!AC$25,35-'Choose Housekeeping Genes'!AC$25),"")</f>
        <v/>
      </c>
      <c r="AB85" s="74" t="str">
        <f>IF(SUM('Control Sample Data'!F$3:F$98)&gt;10,IF(AND(ISNUMBER('Control Sample Data'!F85),'Control Sample Data'!F85&lt;35,'Control Sample Data'!F85&gt;0),'Control Sample Data'!F85-'Choose Housekeeping Genes'!AD$25,35-'Choose Housekeeping Genes'!AD$25),"")</f>
        <v/>
      </c>
      <c r="AC85" s="74" t="str">
        <f>IF(SUM('Control Sample Data'!G$3:G$98)&gt;10,IF(AND(ISNUMBER('Control Sample Data'!G85),'Control Sample Data'!G85&lt;35,'Control Sample Data'!G85&gt;0),'Control Sample Data'!G85-'Choose Housekeeping Genes'!AE$25,35-'Choose Housekeeping Genes'!AE$25),"")</f>
        <v/>
      </c>
      <c r="AD85" s="74" t="str">
        <f>IF(SUM('Control Sample Data'!H$3:H$98)&gt;10,IF(AND(ISNUMBER('Control Sample Data'!H85),'Control Sample Data'!H85&lt;35,'Control Sample Data'!H85&gt;0),'Control Sample Data'!H85-'Choose Housekeeping Genes'!AF$25,35-'Choose Housekeeping Genes'!AF$25),"")</f>
        <v/>
      </c>
      <c r="AE85" s="74" t="str">
        <f>IF(SUM('Control Sample Data'!I$3:I$98)&gt;10,IF(AND(ISNUMBER('Control Sample Data'!I85),'Control Sample Data'!I85&lt;35,'Control Sample Data'!I85&gt;0),'Control Sample Data'!I85-'Choose Housekeeping Genes'!AG$25,35-'Choose Housekeeping Genes'!AG$25),"")</f>
        <v/>
      </c>
      <c r="AF85" s="74" t="str">
        <f>IF(SUM('Control Sample Data'!J$3:J$98)&gt;10,IF(AND(ISNUMBER('Control Sample Data'!J85),'Control Sample Data'!J85&lt;35,'Control Sample Data'!J85&gt;0),'Control Sample Data'!J85-'Choose Housekeeping Genes'!AH$25,35-'Choose Housekeeping Genes'!AH$25),"")</f>
        <v/>
      </c>
      <c r="AG85" s="74" t="str">
        <f>IF(SUM('Control Sample Data'!K$3:K$98)&gt;10,IF(AND(ISNUMBER('Control Sample Data'!K85),'Control Sample Data'!K85&lt;35,'Control Sample Data'!K85&gt;0),'Control Sample Data'!K85-'Choose Housekeeping Genes'!AI$25,35-'Choose Housekeeping Genes'!AI$25),"")</f>
        <v/>
      </c>
      <c r="AH85" s="74" t="str">
        <f>IF(SUM('Control Sample Data'!L$3:L$98)&gt;10,IF(AND(ISNUMBER('Control Sample Data'!L85),'Control Sample Data'!L85&lt;35,'Control Sample Data'!L85&gt;0),'Control Sample Data'!L85-'Choose Housekeeping Genes'!AJ$25,35-'Choose Housekeeping Genes'!AJ$25),"")</f>
        <v/>
      </c>
      <c r="AI85" s="74" t="str">
        <f>IF(SUM('Control Sample Data'!M$3:M$98)&gt;10,IF(AND(ISNUMBER('Control Sample Data'!M85),'Control Sample Data'!M85&lt;35,'Control Sample Data'!M85&gt;0),'Control Sample Data'!M85-'Choose Housekeeping Genes'!AK$25,35-'Choose Housekeeping Genes'!AK$25),"")</f>
        <v/>
      </c>
      <c r="AJ85" s="74" t="str">
        <f>IF(SUM('Control Sample Data'!N$3:N$98)&gt;10,IF(AND(ISNUMBER('Control Sample Data'!N85),'Control Sample Data'!N85&lt;35,'Control Sample Data'!N85&gt;0),'Control Sample Data'!N85-'Choose Housekeeping Genes'!AL$25,35-'Choose Housekeeping Genes'!AL$25),"")</f>
        <v/>
      </c>
      <c r="AK85" s="74" t="str">
        <f>IF(SUM('Control Sample Data'!O$3:O$98)&gt;10,IF(AND(ISNUMBER('Control Sample Data'!O85),'Control Sample Data'!O85&lt;35,'Control Sample Data'!O85&gt;0),'Control Sample Data'!O85-'Choose Housekeeping Genes'!AM$25,35-'Choose Housekeeping Genes'!AM$25),"")</f>
        <v/>
      </c>
      <c r="AL85" s="74" t="str">
        <f>IF(SUM('Control Sample Data'!P$3:P$98)&gt;10,IF(AND(ISNUMBER('Control Sample Data'!P85),'Control Sample Data'!P85&lt;35,'Control Sample Data'!P85&gt;0),'Control Sample Data'!P85-'Choose Housekeeping Genes'!AN$25,35-'Choose Housekeeping Genes'!AN$25),"")</f>
        <v/>
      </c>
      <c r="AM85" s="74" t="str">
        <f>IF(SUM('Control Sample Data'!Q$3:Q$98)&gt;10,IF(AND(ISNUMBER('Control Sample Data'!Q85),'Control Sample Data'!Q85&lt;35,'Control Sample Data'!Q85&gt;0),'Control Sample Data'!Q85-'Choose Housekeeping Genes'!AO$25,35-'Choose Housekeeping Genes'!AO$25),"")</f>
        <v/>
      </c>
      <c r="AN85" s="74" t="str">
        <f>IF(SUM('Control Sample Data'!R$3:R$98)&gt;10,IF(AND(ISNUMBER('Control Sample Data'!R85),'Control Sample Data'!R85&lt;35,'Control Sample Data'!R85&gt;0),'Control Sample Data'!R85-'Choose Housekeeping Genes'!AP$25,35-'Choose Housekeeping Genes'!AP$25),"")</f>
        <v/>
      </c>
      <c r="AO85" s="74" t="str">
        <f>IF(SUM('Control Sample Data'!S$3:S$98)&gt;10,IF(AND(ISNUMBER('Control Sample Data'!S85),'Control Sample Data'!S85&lt;35,'Control Sample Data'!S85&gt;0),'Control Sample Data'!S85-'Choose Housekeeping Genes'!AQ$25,35-'Choose Housekeeping Genes'!AQ$25),"")</f>
        <v/>
      </c>
      <c r="AP85" s="74" t="str">
        <f>IF(SUM('Control Sample Data'!T$3:T$98)&gt;10,IF(AND(ISNUMBER('Control Sample Data'!T85),'Control Sample Data'!T85&lt;35,'Control Sample Data'!T85&gt;0),'Control Sample Data'!T85-'Choose Housekeeping Genes'!AR$25,35-'Choose Housekeeping Genes'!AR$25),"")</f>
        <v/>
      </c>
      <c r="AQ85" s="74" t="str">
        <f>IF(SUM('Control Sample Data'!U$3:U$98)&gt;10,IF(AND(ISNUMBER('Control Sample Data'!U85),'Control Sample Data'!U85&lt;35,'Control Sample Data'!U85&gt;0),'Control Sample Data'!U85-'Choose Housekeeping Genes'!AS$25,35-'Choose Housekeeping Genes'!AS$25),"")</f>
        <v/>
      </c>
      <c r="AR85" s="74" t="str">
        <f>IF(SUM('Control Sample Data'!V$3:V$98)&gt;10,IF(AND(ISNUMBER('Control Sample Data'!V85),'Control Sample Data'!V85&lt;35,'Control Sample Data'!V85&gt;0),'Control Sample Data'!V85-'Choose Housekeeping Genes'!AT$25,35-'Choose Housekeeping Genes'!AT$25),"")</f>
        <v/>
      </c>
      <c r="AS85" s="29" t="str">
        <f>'Control Sample Data'!A85</f>
        <v>RPUSD4</v>
      </c>
      <c r="AT85" s="28" t="s">
        <v>84</v>
      </c>
      <c r="AU85" s="74" t="str">
        <f ca="1">IF(ISNUMBER(C85-'Choose Housekeeping Genes'!D$15),C85-'Choose Housekeeping Genes'!D$15,"")</f>
        <v/>
      </c>
      <c r="AV85" s="74" t="str">
        <f ca="1">IF(ISNUMBER(D85-'Choose Housekeeping Genes'!E$15),D85-'Choose Housekeeping Genes'!E$15,"")</f>
        <v/>
      </c>
      <c r="AW85" s="74" t="str">
        <f ca="1">IF(ISNUMBER(E85-'Choose Housekeeping Genes'!F$15),E85-'Choose Housekeeping Genes'!F$15,"")</f>
        <v/>
      </c>
      <c r="AX85" s="74" t="str">
        <f ca="1">IF(ISNUMBER(F85-'Choose Housekeeping Genes'!G$15),F85-'Choose Housekeeping Genes'!G$15,"")</f>
        <v/>
      </c>
      <c r="AY85" s="74" t="str">
        <f ca="1">IF(ISNUMBER(G85-'Choose Housekeeping Genes'!H$15),G85-'Choose Housekeeping Genes'!H$15,"")</f>
        <v/>
      </c>
      <c r="AZ85" s="74" t="str">
        <f ca="1">IF(ISNUMBER(H85-'Choose Housekeeping Genes'!I$15),H85-'Choose Housekeeping Genes'!I$15,"")</f>
        <v/>
      </c>
      <c r="BA85" s="74" t="str">
        <f ca="1">IF(ISNUMBER(I85-'Choose Housekeeping Genes'!J$15),I85-'Choose Housekeeping Genes'!J$15,"")</f>
        <v/>
      </c>
      <c r="BB85" s="74" t="str">
        <f ca="1">IF(ISNUMBER(J85-'Choose Housekeeping Genes'!K$15),J85-'Choose Housekeeping Genes'!K$15,"")</f>
        <v/>
      </c>
      <c r="BC85" s="74" t="str">
        <f ca="1">IF(ISNUMBER(K85-'Choose Housekeeping Genes'!L$15),K85-'Choose Housekeeping Genes'!L$15,"")</f>
        <v/>
      </c>
      <c r="BD85" s="74" t="str">
        <f ca="1">IF(ISNUMBER(L85-'Choose Housekeeping Genes'!M$15),L85-'Choose Housekeeping Genes'!M$15,"")</f>
        <v/>
      </c>
      <c r="BE85" s="74" t="str">
        <f ca="1">IF(ISNUMBER(M85-'Choose Housekeeping Genes'!N$15),M85-'Choose Housekeeping Genes'!N$15,"")</f>
        <v/>
      </c>
      <c r="BF85" s="74" t="str">
        <f ca="1">IF(ISNUMBER(N85-'Choose Housekeeping Genes'!O$15),N85-'Choose Housekeeping Genes'!O$15,"")</f>
        <v/>
      </c>
      <c r="BG85" s="74" t="str">
        <f ca="1">IF(ISNUMBER(O85-'Choose Housekeeping Genes'!P$15),O85-'Choose Housekeeping Genes'!P$15,"")</f>
        <v/>
      </c>
      <c r="BH85" s="74" t="str">
        <f ca="1">IF(ISNUMBER(P85-'Choose Housekeeping Genes'!Q$15),P85-'Choose Housekeeping Genes'!Q$15,"")</f>
        <v/>
      </c>
      <c r="BI85" s="74" t="str">
        <f ca="1">IF(ISNUMBER(Q85-'Choose Housekeeping Genes'!R$15),Q85-'Choose Housekeeping Genes'!R$15,"")</f>
        <v/>
      </c>
      <c r="BJ85" s="74" t="str">
        <f ca="1">IF(ISNUMBER(R85-'Choose Housekeeping Genes'!S$15),R85-'Choose Housekeeping Genes'!S$15,"")</f>
        <v/>
      </c>
      <c r="BK85" s="74" t="str">
        <f ca="1">IF(ISNUMBER(S85-'Choose Housekeeping Genes'!T$15),S85-'Choose Housekeeping Genes'!T$15,"")</f>
        <v/>
      </c>
      <c r="BL85" s="74" t="str">
        <f ca="1">IF(ISNUMBER(T85-'Choose Housekeeping Genes'!U$15),T85-'Choose Housekeeping Genes'!U$15,"")</f>
        <v/>
      </c>
      <c r="BM85" s="74" t="str">
        <f ca="1">IF(ISNUMBER(U85-'Choose Housekeeping Genes'!V$15),U85-'Choose Housekeeping Genes'!V$15,"")</f>
        <v/>
      </c>
      <c r="BN85" s="74" t="str">
        <f ca="1">IF(ISNUMBER(V85-'Choose Housekeeping Genes'!W$15),V85-'Choose Housekeeping Genes'!W$15,"")</f>
        <v/>
      </c>
      <c r="BO85" s="141" t="str">
        <f t="shared" si="8"/>
        <v>RPUSD4</v>
      </c>
      <c r="BP85" s="139" t="s">
        <v>84</v>
      </c>
      <c r="BQ85" s="74" t="str">
        <f ca="1">IF(ISNUMBER(Y85-'Choose Housekeeping Genes'!AA$15),Y85-'Choose Housekeeping Genes'!AA$15,"")</f>
        <v/>
      </c>
      <c r="BR85" s="74" t="str">
        <f ca="1">IF(ISNUMBER(Z85-'Choose Housekeeping Genes'!AB$15),Z85-'Choose Housekeeping Genes'!AB$15,"")</f>
        <v/>
      </c>
      <c r="BS85" s="74" t="str">
        <f ca="1">IF(ISNUMBER(AA85-'Choose Housekeeping Genes'!AC$15),AA85-'Choose Housekeeping Genes'!AC$15,"")</f>
        <v/>
      </c>
      <c r="BT85" s="74" t="str">
        <f ca="1">IF(ISNUMBER(AB85-'Choose Housekeeping Genes'!AD$15),AB85-'Choose Housekeeping Genes'!AD$15,"")</f>
        <v/>
      </c>
      <c r="BU85" s="74" t="str">
        <f ca="1">IF(ISNUMBER(AC85-'Choose Housekeeping Genes'!AE$15),AC85-'Choose Housekeeping Genes'!AE$15,"")</f>
        <v/>
      </c>
      <c r="BV85" s="74" t="str">
        <f ca="1">IF(ISNUMBER(AD85-'Choose Housekeeping Genes'!AF$15),AD85-'Choose Housekeeping Genes'!AF$15,"")</f>
        <v/>
      </c>
      <c r="BW85" s="74" t="str">
        <f ca="1">IF(ISNUMBER(AE85-'Choose Housekeeping Genes'!AG$15),AE85-'Choose Housekeeping Genes'!AG$15,"")</f>
        <v/>
      </c>
      <c r="BX85" s="74" t="str">
        <f ca="1">IF(ISNUMBER(AF85-'Choose Housekeeping Genes'!AH$15),AF85-'Choose Housekeeping Genes'!AH$15,"")</f>
        <v/>
      </c>
      <c r="BY85" s="74" t="str">
        <f ca="1">IF(ISNUMBER(AG85-'Choose Housekeeping Genes'!AI$15),AG85-'Choose Housekeeping Genes'!AI$15,"")</f>
        <v/>
      </c>
      <c r="BZ85" s="74" t="str">
        <f ca="1">IF(ISNUMBER(AH85-'Choose Housekeeping Genes'!AJ$15),AH85-'Choose Housekeeping Genes'!AJ$15,"")</f>
        <v/>
      </c>
      <c r="CA85" s="74" t="str">
        <f ca="1">IF(ISNUMBER(AI85-'Choose Housekeeping Genes'!AK$15),AI85-'Choose Housekeeping Genes'!AK$15,"")</f>
        <v/>
      </c>
      <c r="CB85" s="74" t="str">
        <f ca="1">IF(ISNUMBER(AJ85-'Choose Housekeeping Genes'!AL$15),AJ85-'Choose Housekeeping Genes'!AL$15,"")</f>
        <v/>
      </c>
      <c r="CC85" s="74" t="str">
        <f ca="1">IF(ISNUMBER(AK85-'Choose Housekeeping Genes'!AM$15),AK85-'Choose Housekeeping Genes'!AM$15,"")</f>
        <v/>
      </c>
      <c r="CD85" s="74" t="str">
        <f ca="1">IF(ISNUMBER(AL85-'Choose Housekeeping Genes'!AN$15),AL85-'Choose Housekeeping Genes'!AN$15,"")</f>
        <v/>
      </c>
      <c r="CE85" s="74" t="str">
        <f ca="1">IF(ISNUMBER(AM85-'Choose Housekeeping Genes'!AO$15),AM85-'Choose Housekeeping Genes'!AO$15,"")</f>
        <v/>
      </c>
      <c r="CF85" s="74" t="str">
        <f ca="1">IF(ISNUMBER(AN85-'Choose Housekeeping Genes'!AP$15),AN85-'Choose Housekeeping Genes'!AP$15,"")</f>
        <v/>
      </c>
      <c r="CG85" s="74" t="str">
        <f ca="1">IF(ISNUMBER(AO85-'Choose Housekeeping Genes'!AQ$15),AO85-'Choose Housekeeping Genes'!AQ$15,"")</f>
        <v/>
      </c>
      <c r="CH85" s="74" t="str">
        <f ca="1">IF(ISNUMBER(AP85-'Choose Housekeeping Genes'!AR$15),AP85-'Choose Housekeeping Genes'!AR$15,"")</f>
        <v/>
      </c>
      <c r="CI85" s="74" t="str">
        <f ca="1">IF(ISNUMBER(AQ85-'Choose Housekeeping Genes'!AS$15),AQ85-'Choose Housekeeping Genes'!AS$15,"")</f>
        <v/>
      </c>
      <c r="CJ85" s="74" t="str">
        <f ca="1">IF(ISNUMBER(AR85-'Choose Housekeeping Genes'!AT$15),AR85-'Choose Housekeeping Genes'!AT$15,"")</f>
        <v/>
      </c>
      <c r="CK85" s="22" t="e">
        <f t="shared" ca="1" si="9"/>
        <v>#DIV/0!</v>
      </c>
      <c r="CL85" s="111" t="e">
        <f t="shared" ca="1" si="10"/>
        <v>#DIV/0!</v>
      </c>
    </row>
    <row r="86" spans="1:90" ht="12.75" customHeight="1" x14ac:dyDescent="0.2">
      <c r="A86" s="27" t="str">
        <f>'Test Sample Data'!A86</f>
        <v>TRUB2</v>
      </c>
      <c r="B86" s="28" t="s">
        <v>85</v>
      </c>
      <c r="C86" s="74" t="str">
        <f>IF(SUM('Test Sample Data'!C$3:C$98)&gt;10,IF(AND(ISNUMBER('Test Sample Data'!C86),'Test Sample Data'!C86&lt;35,'Test Sample Data'!C86&gt;0),'Test Sample Data'!C86-'Choose Housekeeping Genes'!D$25,35-'Choose Housekeeping Genes'!D$25),"")</f>
        <v/>
      </c>
      <c r="D86" s="74" t="str">
        <f>IF(SUM('Test Sample Data'!D$3:D$98)&gt;10,IF(AND(ISNUMBER('Test Sample Data'!D86),'Test Sample Data'!D86&lt;35,'Test Sample Data'!D86&gt;0),'Test Sample Data'!D86-'Choose Housekeeping Genes'!E$25,35-'Choose Housekeeping Genes'!E$25),"")</f>
        <v/>
      </c>
      <c r="E86" s="74" t="str">
        <f>IF(SUM('Test Sample Data'!E$3:E$98)&gt;10,IF(AND(ISNUMBER('Test Sample Data'!E86),'Test Sample Data'!E86&lt;35,'Test Sample Data'!E86&gt;0),'Test Sample Data'!E86-'Choose Housekeeping Genes'!F$25,35-'Choose Housekeeping Genes'!F$25),"")</f>
        <v/>
      </c>
      <c r="F86" s="74" t="str">
        <f>IF(SUM('Test Sample Data'!F$3:F$98)&gt;10,IF(AND(ISNUMBER('Test Sample Data'!F86),'Test Sample Data'!F86&lt;35,'Test Sample Data'!F86&gt;0),'Test Sample Data'!F86-'Choose Housekeeping Genes'!G$25,35-'Choose Housekeeping Genes'!G$25),"")</f>
        <v/>
      </c>
      <c r="G86" s="74" t="str">
        <f>IF(SUM('Test Sample Data'!G$3:G$98)&gt;10,IF(AND(ISNUMBER('Test Sample Data'!G86),'Test Sample Data'!G86&lt;35,'Test Sample Data'!G86&gt;0),'Test Sample Data'!G86-'Choose Housekeeping Genes'!H$25,35-'Choose Housekeeping Genes'!H$25),"")</f>
        <v/>
      </c>
      <c r="H86" s="74" t="str">
        <f>IF(SUM('Test Sample Data'!H$3:H$98)&gt;10,IF(AND(ISNUMBER('Test Sample Data'!H86),'Test Sample Data'!H86&lt;35,'Test Sample Data'!H86&gt;0),'Test Sample Data'!H86-'Choose Housekeeping Genes'!I$25,35-'Choose Housekeeping Genes'!I$25),"")</f>
        <v/>
      </c>
      <c r="I86" s="74" t="str">
        <f>IF(SUM('Test Sample Data'!I$3:I$98)&gt;10,IF(AND(ISNUMBER('Test Sample Data'!I86),'Test Sample Data'!I86&lt;35,'Test Sample Data'!I86&gt;0),'Test Sample Data'!I86-'Choose Housekeeping Genes'!J$25,35-'Choose Housekeeping Genes'!J$25),"")</f>
        <v/>
      </c>
      <c r="J86" s="74" t="str">
        <f>IF(SUM('Test Sample Data'!J$3:J$98)&gt;10,IF(AND(ISNUMBER('Test Sample Data'!J86),'Test Sample Data'!J86&lt;35,'Test Sample Data'!J86&gt;0),'Test Sample Data'!J86-'Choose Housekeeping Genes'!K$25,35-'Choose Housekeeping Genes'!K$25),"")</f>
        <v/>
      </c>
      <c r="K86" s="74" t="str">
        <f>IF(SUM('Test Sample Data'!K$3:K$98)&gt;10,IF(AND(ISNUMBER('Test Sample Data'!K86),'Test Sample Data'!K86&lt;35,'Test Sample Data'!K86&gt;0),'Test Sample Data'!K86-'Choose Housekeeping Genes'!L$25,35-'Choose Housekeeping Genes'!L$25),"")</f>
        <v/>
      </c>
      <c r="L86" s="74" t="str">
        <f>IF(SUM('Test Sample Data'!L$3:L$98)&gt;10,IF(AND(ISNUMBER('Test Sample Data'!L86),'Test Sample Data'!L86&lt;35,'Test Sample Data'!L86&gt;0),'Test Sample Data'!L86-'Choose Housekeeping Genes'!M$25,35-'Choose Housekeeping Genes'!M$25),"")</f>
        <v/>
      </c>
      <c r="M86" s="74" t="str">
        <f>IF(SUM('Test Sample Data'!M$3:M$98)&gt;10,IF(AND(ISNUMBER('Test Sample Data'!M86),'Test Sample Data'!M86&lt;35,'Test Sample Data'!M86&gt;0),'Test Sample Data'!M86-'Choose Housekeeping Genes'!N$25,35-'Choose Housekeeping Genes'!N$25),"")</f>
        <v/>
      </c>
      <c r="N86" s="74" t="str">
        <f>IF(SUM('Test Sample Data'!N$3:N$98)&gt;10,IF(AND(ISNUMBER('Test Sample Data'!N86),'Test Sample Data'!N86&lt;35,'Test Sample Data'!N86&gt;0),'Test Sample Data'!N86-'Choose Housekeeping Genes'!O$25,35-'Choose Housekeeping Genes'!O$25),"")</f>
        <v/>
      </c>
      <c r="O86" s="74" t="str">
        <f>IF(SUM('Test Sample Data'!O$3:O$98)&gt;10,IF(AND(ISNUMBER('Test Sample Data'!O86),'Test Sample Data'!O86&lt;35,'Test Sample Data'!O86&gt;0),'Test Sample Data'!O86-'Choose Housekeeping Genes'!P$25,35-'Choose Housekeeping Genes'!P$25),"")</f>
        <v/>
      </c>
      <c r="P86" s="74" t="str">
        <f>IF(SUM('Test Sample Data'!P$3:P$98)&gt;10,IF(AND(ISNUMBER('Test Sample Data'!P86),'Test Sample Data'!P86&lt;35,'Test Sample Data'!P86&gt;0),'Test Sample Data'!P86-'Choose Housekeeping Genes'!Q$25,35-'Choose Housekeeping Genes'!Q$25),"")</f>
        <v/>
      </c>
      <c r="Q86" s="74" t="str">
        <f>IF(SUM('Test Sample Data'!Q$3:Q$98)&gt;10,IF(AND(ISNUMBER('Test Sample Data'!Q86),'Test Sample Data'!Q86&lt;35,'Test Sample Data'!Q86&gt;0),'Test Sample Data'!Q86-'Choose Housekeeping Genes'!R$25,35-'Choose Housekeeping Genes'!R$25),"")</f>
        <v/>
      </c>
      <c r="R86" s="74" t="str">
        <f>IF(SUM('Test Sample Data'!R$3:R$98)&gt;10,IF(AND(ISNUMBER('Test Sample Data'!R86),'Test Sample Data'!R86&lt;35,'Test Sample Data'!R86&gt;0),'Test Sample Data'!R86-'Choose Housekeeping Genes'!S$25,35-'Choose Housekeeping Genes'!S$25),"")</f>
        <v/>
      </c>
      <c r="S86" s="74" t="str">
        <f>IF(SUM('Test Sample Data'!S$3:S$98)&gt;10,IF(AND(ISNUMBER('Test Sample Data'!S86),'Test Sample Data'!S86&lt;35,'Test Sample Data'!S86&gt;0),'Test Sample Data'!S86-'Choose Housekeeping Genes'!T$25,35-'Choose Housekeeping Genes'!T$25),"")</f>
        <v/>
      </c>
      <c r="T86" s="74" t="str">
        <f>IF(SUM('Test Sample Data'!T$3:T$98)&gt;10,IF(AND(ISNUMBER('Test Sample Data'!T86),'Test Sample Data'!T86&lt;35,'Test Sample Data'!T86&gt;0),'Test Sample Data'!T86-'Choose Housekeeping Genes'!U$25,35-'Choose Housekeeping Genes'!U$25),"")</f>
        <v/>
      </c>
      <c r="U86" s="74" t="str">
        <f>IF(SUM('Test Sample Data'!U$3:U$98)&gt;10,IF(AND(ISNUMBER('Test Sample Data'!U86),'Test Sample Data'!U86&lt;35,'Test Sample Data'!U86&gt;0),'Test Sample Data'!U86-'Choose Housekeeping Genes'!V$25,35-'Choose Housekeeping Genes'!V$25),"")</f>
        <v/>
      </c>
      <c r="V86" s="74" t="str">
        <f>IF(SUM('Test Sample Data'!V$3:V$98)&gt;10,IF(AND(ISNUMBER('Test Sample Data'!V86),'Test Sample Data'!V86&lt;35,'Test Sample Data'!V86&gt;0),'Test Sample Data'!V86-'Choose Housekeeping Genes'!W$25,35-'Choose Housekeeping Genes'!W$25),"")</f>
        <v/>
      </c>
      <c r="W86" s="138" t="str">
        <f>'Control Sample Data'!A86</f>
        <v>TRUB2</v>
      </c>
      <c r="X86" s="139" t="s">
        <v>85</v>
      </c>
      <c r="Y86" s="74" t="str">
        <f>IF(SUM('Control Sample Data'!C$3:C$98)&gt;10,IF(AND(ISNUMBER('Control Sample Data'!C86),'Control Sample Data'!C86&lt;35,'Control Sample Data'!C86&gt;0),'Control Sample Data'!C86-'Choose Housekeeping Genes'!AA$25,35-'Choose Housekeeping Genes'!AA$25),"")</f>
        <v/>
      </c>
      <c r="Z86" s="74" t="str">
        <f>IF(SUM('Control Sample Data'!D$3:D$98)&gt;10,IF(AND(ISNUMBER('Control Sample Data'!D86),'Control Sample Data'!D86&lt;35,'Control Sample Data'!D86&gt;0),'Control Sample Data'!D86-'Choose Housekeeping Genes'!AB$25,35-'Choose Housekeeping Genes'!AB$25),"")</f>
        <v/>
      </c>
      <c r="AA86" s="74" t="str">
        <f>IF(SUM('Control Sample Data'!E$3:E$98)&gt;10,IF(AND(ISNUMBER('Control Sample Data'!E86),'Control Sample Data'!E86&lt;35,'Control Sample Data'!E86&gt;0),'Control Sample Data'!E86-'Choose Housekeeping Genes'!AC$25,35-'Choose Housekeeping Genes'!AC$25),"")</f>
        <v/>
      </c>
      <c r="AB86" s="74" t="str">
        <f>IF(SUM('Control Sample Data'!F$3:F$98)&gt;10,IF(AND(ISNUMBER('Control Sample Data'!F86),'Control Sample Data'!F86&lt;35,'Control Sample Data'!F86&gt;0),'Control Sample Data'!F86-'Choose Housekeeping Genes'!AD$25,35-'Choose Housekeeping Genes'!AD$25),"")</f>
        <v/>
      </c>
      <c r="AC86" s="74" t="str">
        <f>IF(SUM('Control Sample Data'!G$3:G$98)&gt;10,IF(AND(ISNUMBER('Control Sample Data'!G86),'Control Sample Data'!G86&lt;35,'Control Sample Data'!G86&gt;0),'Control Sample Data'!G86-'Choose Housekeeping Genes'!AE$25,35-'Choose Housekeeping Genes'!AE$25),"")</f>
        <v/>
      </c>
      <c r="AD86" s="74" t="str">
        <f>IF(SUM('Control Sample Data'!H$3:H$98)&gt;10,IF(AND(ISNUMBER('Control Sample Data'!H86),'Control Sample Data'!H86&lt;35,'Control Sample Data'!H86&gt;0),'Control Sample Data'!H86-'Choose Housekeeping Genes'!AF$25,35-'Choose Housekeeping Genes'!AF$25),"")</f>
        <v/>
      </c>
      <c r="AE86" s="74" t="str">
        <f>IF(SUM('Control Sample Data'!I$3:I$98)&gt;10,IF(AND(ISNUMBER('Control Sample Data'!I86),'Control Sample Data'!I86&lt;35,'Control Sample Data'!I86&gt;0),'Control Sample Data'!I86-'Choose Housekeeping Genes'!AG$25,35-'Choose Housekeeping Genes'!AG$25),"")</f>
        <v/>
      </c>
      <c r="AF86" s="74" t="str">
        <f>IF(SUM('Control Sample Data'!J$3:J$98)&gt;10,IF(AND(ISNUMBER('Control Sample Data'!J86),'Control Sample Data'!J86&lt;35,'Control Sample Data'!J86&gt;0),'Control Sample Data'!J86-'Choose Housekeeping Genes'!AH$25,35-'Choose Housekeeping Genes'!AH$25),"")</f>
        <v/>
      </c>
      <c r="AG86" s="74" t="str">
        <f>IF(SUM('Control Sample Data'!K$3:K$98)&gt;10,IF(AND(ISNUMBER('Control Sample Data'!K86),'Control Sample Data'!K86&lt;35,'Control Sample Data'!K86&gt;0),'Control Sample Data'!K86-'Choose Housekeeping Genes'!AI$25,35-'Choose Housekeeping Genes'!AI$25),"")</f>
        <v/>
      </c>
      <c r="AH86" s="74" t="str">
        <f>IF(SUM('Control Sample Data'!L$3:L$98)&gt;10,IF(AND(ISNUMBER('Control Sample Data'!L86),'Control Sample Data'!L86&lt;35,'Control Sample Data'!L86&gt;0),'Control Sample Data'!L86-'Choose Housekeeping Genes'!AJ$25,35-'Choose Housekeeping Genes'!AJ$25),"")</f>
        <v/>
      </c>
      <c r="AI86" s="74" t="str">
        <f>IF(SUM('Control Sample Data'!M$3:M$98)&gt;10,IF(AND(ISNUMBER('Control Sample Data'!M86),'Control Sample Data'!M86&lt;35,'Control Sample Data'!M86&gt;0),'Control Sample Data'!M86-'Choose Housekeeping Genes'!AK$25,35-'Choose Housekeeping Genes'!AK$25),"")</f>
        <v/>
      </c>
      <c r="AJ86" s="74" t="str">
        <f>IF(SUM('Control Sample Data'!N$3:N$98)&gt;10,IF(AND(ISNUMBER('Control Sample Data'!N86),'Control Sample Data'!N86&lt;35,'Control Sample Data'!N86&gt;0),'Control Sample Data'!N86-'Choose Housekeeping Genes'!AL$25,35-'Choose Housekeeping Genes'!AL$25),"")</f>
        <v/>
      </c>
      <c r="AK86" s="74" t="str">
        <f>IF(SUM('Control Sample Data'!O$3:O$98)&gt;10,IF(AND(ISNUMBER('Control Sample Data'!O86),'Control Sample Data'!O86&lt;35,'Control Sample Data'!O86&gt;0),'Control Sample Data'!O86-'Choose Housekeeping Genes'!AM$25,35-'Choose Housekeeping Genes'!AM$25),"")</f>
        <v/>
      </c>
      <c r="AL86" s="74" t="str">
        <f>IF(SUM('Control Sample Data'!P$3:P$98)&gt;10,IF(AND(ISNUMBER('Control Sample Data'!P86),'Control Sample Data'!P86&lt;35,'Control Sample Data'!P86&gt;0),'Control Sample Data'!P86-'Choose Housekeeping Genes'!AN$25,35-'Choose Housekeeping Genes'!AN$25),"")</f>
        <v/>
      </c>
      <c r="AM86" s="74" t="str">
        <f>IF(SUM('Control Sample Data'!Q$3:Q$98)&gt;10,IF(AND(ISNUMBER('Control Sample Data'!Q86),'Control Sample Data'!Q86&lt;35,'Control Sample Data'!Q86&gt;0),'Control Sample Data'!Q86-'Choose Housekeeping Genes'!AO$25,35-'Choose Housekeeping Genes'!AO$25),"")</f>
        <v/>
      </c>
      <c r="AN86" s="74" t="str">
        <f>IF(SUM('Control Sample Data'!R$3:R$98)&gt;10,IF(AND(ISNUMBER('Control Sample Data'!R86),'Control Sample Data'!R86&lt;35,'Control Sample Data'!R86&gt;0),'Control Sample Data'!R86-'Choose Housekeeping Genes'!AP$25,35-'Choose Housekeeping Genes'!AP$25),"")</f>
        <v/>
      </c>
      <c r="AO86" s="74" t="str">
        <f>IF(SUM('Control Sample Data'!S$3:S$98)&gt;10,IF(AND(ISNUMBER('Control Sample Data'!S86),'Control Sample Data'!S86&lt;35,'Control Sample Data'!S86&gt;0),'Control Sample Data'!S86-'Choose Housekeeping Genes'!AQ$25,35-'Choose Housekeeping Genes'!AQ$25),"")</f>
        <v/>
      </c>
      <c r="AP86" s="74" t="str">
        <f>IF(SUM('Control Sample Data'!T$3:T$98)&gt;10,IF(AND(ISNUMBER('Control Sample Data'!T86),'Control Sample Data'!T86&lt;35,'Control Sample Data'!T86&gt;0),'Control Sample Data'!T86-'Choose Housekeeping Genes'!AR$25,35-'Choose Housekeeping Genes'!AR$25),"")</f>
        <v/>
      </c>
      <c r="AQ86" s="74" t="str">
        <f>IF(SUM('Control Sample Data'!U$3:U$98)&gt;10,IF(AND(ISNUMBER('Control Sample Data'!U86),'Control Sample Data'!U86&lt;35,'Control Sample Data'!U86&gt;0),'Control Sample Data'!U86-'Choose Housekeeping Genes'!AS$25,35-'Choose Housekeeping Genes'!AS$25),"")</f>
        <v/>
      </c>
      <c r="AR86" s="74" t="str">
        <f>IF(SUM('Control Sample Data'!V$3:V$98)&gt;10,IF(AND(ISNUMBER('Control Sample Data'!V86),'Control Sample Data'!V86&lt;35,'Control Sample Data'!V86&gt;0),'Control Sample Data'!V86-'Choose Housekeeping Genes'!AT$25,35-'Choose Housekeeping Genes'!AT$25),"")</f>
        <v/>
      </c>
      <c r="AS86" s="29" t="str">
        <f>'Control Sample Data'!A86</f>
        <v>TRUB2</v>
      </c>
      <c r="AT86" s="28" t="s">
        <v>85</v>
      </c>
      <c r="AU86" s="74" t="str">
        <f ca="1">IF(ISNUMBER(C86-'Choose Housekeeping Genes'!D$15),C86-'Choose Housekeeping Genes'!D$15,"")</f>
        <v/>
      </c>
      <c r="AV86" s="74" t="str">
        <f ca="1">IF(ISNUMBER(D86-'Choose Housekeeping Genes'!E$15),D86-'Choose Housekeeping Genes'!E$15,"")</f>
        <v/>
      </c>
      <c r="AW86" s="74" t="str">
        <f ca="1">IF(ISNUMBER(E86-'Choose Housekeeping Genes'!F$15),E86-'Choose Housekeeping Genes'!F$15,"")</f>
        <v/>
      </c>
      <c r="AX86" s="74" t="str">
        <f ca="1">IF(ISNUMBER(F86-'Choose Housekeeping Genes'!G$15),F86-'Choose Housekeeping Genes'!G$15,"")</f>
        <v/>
      </c>
      <c r="AY86" s="74" t="str">
        <f ca="1">IF(ISNUMBER(G86-'Choose Housekeeping Genes'!H$15),G86-'Choose Housekeeping Genes'!H$15,"")</f>
        <v/>
      </c>
      <c r="AZ86" s="74" t="str">
        <f ca="1">IF(ISNUMBER(H86-'Choose Housekeeping Genes'!I$15),H86-'Choose Housekeeping Genes'!I$15,"")</f>
        <v/>
      </c>
      <c r="BA86" s="74" t="str">
        <f ca="1">IF(ISNUMBER(I86-'Choose Housekeeping Genes'!J$15),I86-'Choose Housekeeping Genes'!J$15,"")</f>
        <v/>
      </c>
      <c r="BB86" s="74" t="str">
        <f ca="1">IF(ISNUMBER(J86-'Choose Housekeeping Genes'!K$15),J86-'Choose Housekeeping Genes'!K$15,"")</f>
        <v/>
      </c>
      <c r="BC86" s="74" t="str">
        <f ca="1">IF(ISNUMBER(K86-'Choose Housekeeping Genes'!L$15),K86-'Choose Housekeeping Genes'!L$15,"")</f>
        <v/>
      </c>
      <c r="BD86" s="74" t="str">
        <f ca="1">IF(ISNUMBER(L86-'Choose Housekeeping Genes'!M$15),L86-'Choose Housekeeping Genes'!M$15,"")</f>
        <v/>
      </c>
      <c r="BE86" s="74" t="str">
        <f ca="1">IF(ISNUMBER(M86-'Choose Housekeeping Genes'!N$15),M86-'Choose Housekeeping Genes'!N$15,"")</f>
        <v/>
      </c>
      <c r="BF86" s="74" t="str">
        <f ca="1">IF(ISNUMBER(N86-'Choose Housekeeping Genes'!O$15),N86-'Choose Housekeeping Genes'!O$15,"")</f>
        <v/>
      </c>
      <c r="BG86" s="74" t="str">
        <f ca="1">IF(ISNUMBER(O86-'Choose Housekeeping Genes'!P$15),O86-'Choose Housekeeping Genes'!P$15,"")</f>
        <v/>
      </c>
      <c r="BH86" s="74" t="str">
        <f ca="1">IF(ISNUMBER(P86-'Choose Housekeeping Genes'!Q$15),P86-'Choose Housekeeping Genes'!Q$15,"")</f>
        <v/>
      </c>
      <c r="BI86" s="74" t="str">
        <f ca="1">IF(ISNUMBER(Q86-'Choose Housekeeping Genes'!R$15),Q86-'Choose Housekeeping Genes'!R$15,"")</f>
        <v/>
      </c>
      <c r="BJ86" s="74" t="str">
        <f ca="1">IF(ISNUMBER(R86-'Choose Housekeeping Genes'!S$15),R86-'Choose Housekeeping Genes'!S$15,"")</f>
        <v/>
      </c>
      <c r="BK86" s="74" t="str">
        <f ca="1">IF(ISNUMBER(S86-'Choose Housekeeping Genes'!T$15),S86-'Choose Housekeeping Genes'!T$15,"")</f>
        <v/>
      </c>
      <c r="BL86" s="74" t="str">
        <f ca="1">IF(ISNUMBER(T86-'Choose Housekeeping Genes'!U$15),T86-'Choose Housekeeping Genes'!U$15,"")</f>
        <v/>
      </c>
      <c r="BM86" s="74" t="str">
        <f ca="1">IF(ISNUMBER(U86-'Choose Housekeeping Genes'!V$15),U86-'Choose Housekeeping Genes'!V$15,"")</f>
        <v/>
      </c>
      <c r="BN86" s="74" t="str">
        <f ca="1">IF(ISNUMBER(V86-'Choose Housekeeping Genes'!W$15),V86-'Choose Housekeeping Genes'!W$15,"")</f>
        <v/>
      </c>
      <c r="BO86" s="141" t="str">
        <f t="shared" si="8"/>
        <v>TRUB2</v>
      </c>
      <c r="BP86" s="139" t="s">
        <v>85</v>
      </c>
      <c r="BQ86" s="74" t="str">
        <f ca="1">IF(ISNUMBER(Y86-'Choose Housekeeping Genes'!AA$15),Y86-'Choose Housekeeping Genes'!AA$15,"")</f>
        <v/>
      </c>
      <c r="BR86" s="74" t="str">
        <f ca="1">IF(ISNUMBER(Z86-'Choose Housekeeping Genes'!AB$15),Z86-'Choose Housekeeping Genes'!AB$15,"")</f>
        <v/>
      </c>
      <c r="BS86" s="74" t="str">
        <f ca="1">IF(ISNUMBER(AA86-'Choose Housekeeping Genes'!AC$15),AA86-'Choose Housekeeping Genes'!AC$15,"")</f>
        <v/>
      </c>
      <c r="BT86" s="74" t="str">
        <f ca="1">IF(ISNUMBER(AB86-'Choose Housekeeping Genes'!AD$15),AB86-'Choose Housekeeping Genes'!AD$15,"")</f>
        <v/>
      </c>
      <c r="BU86" s="74" t="str">
        <f ca="1">IF(ISNUMBER(AC86-'Choose Housekeeping Genes'!AE$15),AC86-'Choose Housekeeping Genes'!AE$15,"")</f>
        <v/>
      </c>
      <c r="BV86" s="74" t="str">
        <f ca="1">IF(ISNUMBER(AD86-'Choose Housekeeping Genes'!AF$15),AD86-'Choose Housekeeping Genes'!AF$15,"")</f>
        <v/>
      </c>
      <c r="BW86" s="74" t="str">
        <f ca="1">IF(ISNUMBER(AE86-'Choose Housekeeping Genes'!AG$15),AE86-'Choose Housekeeping Genes'!AG$15,"")</f>
        <v/>
      </c>
      <c r="BX86" s="74" t="str">
        <f ca="1">IF(ISNUMBER(AF86-'Choose Housekeeping Genes'!AH$15),AF86-'Choose Housekeeping Genes'!AH$15,"")</f>
        <v/>
      </c>
      <c r="BY86" s="74" t="str">
        <f ca="1">IF(ISNUMBER(AG86-'Choose Housekeeping Genes'!AI$15),AG86-'Choose Housekeeping Genes'!AI$15,"")</f>
        <v/>
      </c>
      <c r="BZ86" s="74" t="str">
        <f ca="1">IF(ISNUMBER(AH86-'Choose Housekeeping Genes'!AJ$15),AH86-'Choose Housekeeping Genes'!AJ$15,"")</f>
        <v/>
      </c>
      <c r="CA86" s="74" t="str">
        <f ca="1">IF(ISNUMBER(AI86-'Choose Housekeeping Genes'!AK$15),AI86-'Choose Housekeeping Genes'!AK$15,"")</f>
        <v/>
      </c>
      <c r="CB86" s="74" t="str">
        <f ca="1">IF(ISNUMBER(AJ86-'Choose Housekeeping Genes'!AL$15),AJ86-'Choose Housekeeping Genes'!AL$15,"")</f>
        <v/>
      </c>
      <c r="CC86" s="74" t="str">
        <f ca="1">IF(ISNUMBER(AK86-'Choose Housekeeping Genes'!AM$15),AK86-'Choose Housekeeping Genes'!AM$15,"")</f>
        <v/>
      </c>
      <c r="CD86" s="74" t="str">
        <f ca="1">IF(ISNUMBER(AL86-'Choose Housekeeping Genes'!AN$15),AL86-'Choose Housekeeping Genes'!AN$15,"")</f>
        <v/>
      </c>
      <c r="CE86" s="74" t="str">
        <f ca="1">IF(ISNUMBER(AM86-'Choose Housekeeping Genes'!AO$15),AM86-'Choose Housekeeping Genes'!AO$15,"")</f>
        <v/>
      </c>
      <c r="CF86" s="74" t="str">
        <f ca="1">IF(ISNUMBER(AN86-'Choose Housekeeping Genes'!AP$15),AN86-'Choose Housekeeping Genes'!AP$15,"")</f>
        <v/>
      </c>
      <c r="CG86" s="74" t="str">
        <f ca="1">IF(ISNUMBER(AO86-'Choose Housekeeping Genes'!AQ$15),AO86-'Choose Housekeeping Genes'!AQ$15,"")</f>
        <v/>
      </c>
      <c r="CH86" s="74" t="str">
        <f ca="1">IF(ISNUMBER(AP86-'Choose Housekeeping Genes'!AR$15),AP86-'Choose Housekeeping Genes'!AR$15,"")</f>
        <v/>
      </c>
      <c r="CI86" s="74" t="str">
        <f ca="1">IF(ISNUMBER(AQ86-'Choose Housekeeping Genes'!AS$15),AQ86-'Choose Housekeeping Genes'!AS$15,"")</f>
        <v/>
      </c>
      <c r="CJ86" s="74" t="str">
        <f ca="1">IF(ISNUMBER(AR86-'Choose Housekeeping Genes'!AT$15),AR86-'Choose Housekeeping Genes'!AT$15,"")</f>
        <v/>
      </c>
      <c r="CK86" s="22" t="e">
        <f t="shared" ca="1" si="9"/>
        <v>#DIV/0!</v>
      </c>
      <c r="CL86" s="111" t="e">
        <f t="shared" ca="1" si="10"/>
        <v>#DIV/0!</v>
      </c>
    </row>
    <row r="87" spans="1:90" ht="12.75" customHeight="1" x14ac:dyDescent="0.2">
      <c r="A87" s="27" t="str">
        <f>'Test Sample Data'!A87</f>
        <v>RBM15</v>
      </c>
      <c r="B87" s="28" t="s">
        <v>86</v>
      </c>
      <c r="C87" s="74" t="str">
        <f>IF(SUM('Test Sample Data'!C$3:C$98)&gt;10,IF(AND(ISNUMBER('Test Sample Data'!C87),'Test Sample Data'!C87&lt;35,'Test Sample Data'!C87&gt;0),'Test Sample Data'!C87-'Choose Housekeeping Genes'!D$25,35-'Choose Housekeeping Genes'!D$25),"")</f>
        <v/>
      </c>
      <c r="D87" s="74" t="str">
        <f>IF(SUM('Test Sample Data'!D$3:D$98)&gt;10,IF(AND(ISNUMBER('Test Sample Data'!D87),'Test Sample Data'!D87&lt;35,'Test Sample Data'!D87&gt;0),'Test Sample Data'!D87-'Choose Housekeeping Genes'!E$25,35-'Choose Housekeeping Genes'!E$25),"")</f>
        <v/>
      </c>
      <c r="E87" s="74" t="str">
        <f>IF(SUM('Test Sample Data'!E$3:E$98)&gt;10,IF(AND(ISNUMBER('Test Sample Data'!E87),'Test Sample Data'!E87&lt;35,'Test Sample Data'!E87&gt;0),'Test Sample Data'!E87-'Choose Housekeeping Genes'!F$25,35-'Choose Housekeeping Genes'!F$25),"")</f>
        <v/>
      </c>
      <c r="F87" s="74" t="str">
        <f>IF(SUM('Test Sample Data'!F$3:F$98)&gt;10,IF(AND(ISNUMBER('Test Sample Data'!F87),'Test Sample Data'!F87&lt;35,'Test Sample Data'!F87&gt;0),'Test Sample Data'!F87-'Choose Housekeeping Genes'!G$25,35-'Choose Housekeeping Genes'!G$25),"")</f>
        <v/>
      </c>
      <c r="G87" s="74" t="str">
        <f>IF(SUM('Test Sample Data'!G$3:G$98)&gt;10,IF(AND(ISNUMBER('Test Sample Data'!G87),'Test Sample Data'!G87&lt;35,'Test Sample Data'!G87&gt;0),'Test Sample Data'!G87-'Choose Housekeeping Genes'!H$25,35-'Choose Housekeeping Genes'!H$25),"")</f>
        <v/>
      </c>
      <c r="H87" s="74" t="str">
        <f>IF(SUM('Test Sample Data'!H$3:H$98)&gt;10,IF(AND(ISNUMBER('Test Sample Data'!H87),'Test Sample Data'!H87&lt;35,'Test Sample Data'!H87&gt;0),'Test Sample Data'!H87-'Choose Housekeeping Genes'!I$25,35-'Choose Housekeeping Genes'!I$25),"")</f>
        <v/>
      </c>
      <c r="I87" s="74" t="str">
        <f>IF(SUM('Test Sample Data'!I$3:I$98)&gt;10,IF(AND(ISNUMBER('Test Sample Data'!I87),'Test Sample Data'!I87&lt;35,'Test Sample Data'!I87&gt;0),'Test Sample Data'!I87-'Choose Housekeeping Genes'!J$25,35-'Choose Housekeeping Genes'!J$25),"")</f>
        <v/>
      </c>
      <c r="J87" s="74" t="str">
        <f>IF(SUM('Test Sample Data'!J$3:J$98)&gt;10,IF(AND(ISNUMBER('Test Sample Data'!J87),'Test Sample Data'!J87&lt;35,'Test Sample Data'!J87&gt;0),'Test Sample Data'!J87-'Choose Housekeeping Genes'!K$25,35-'Choose Housekeeping Genes'!K$25),"")</f>
        <v/>
      </c>
      <c r="K87" s="74" t="str">
        <f>IF(SUM('Test Sample Data'!K$3:K$98)&gt;10,IF(AND(ISNUMBER('Test Sample Data'!K87),'Test Sample Data'!K87&lt;35,'Test Sample Data'!K87&gt;0),'Test Sample Data'!K87-'Choose Housekeeping Genes'!L$25,35-'Choose Housekeeping Genes'!L$25),"")</f>
        <v/>
      </c>
      <c r="L87" s="74" t="str">
        <f>IF(SUM('Test Sample Data'!L$3:L$98)&gt;10,IF(AND(ISNUMBER('Test Sample Data'!L87),'Test Sample Data'!L87&lt;35,'Test Sample Data'!L87&gt;0),'Test Sample Data'!L87-'Choose Housekeeping Genes'!M$25,35-'Choose Housekeeping Genes'!M$25),"")</f>
        <v/>
      </c>
      <c r="M87" s="74" t="str">
        <f>IF(SUM('Test Sample Data'!M$3:M$98)&gt;10,IF(AND(ISNUMBER('Test Sample Data'!M87),'Test Sample Data'!M87&lt;35,'Test Sample Data'!M87&gt;0),'Test Sample Data'!M87-'Choose Housekeeping Genes'!N$25,35-'Choose Housekeeping Genes'!N$25),"")</f>
        <v/>
      </c>
      <c r="N87" s="74" t="str">
        <f>IF(SUM('Test Sample Data'!N$3:N$98)&gt;10,IF(AND(ISNUMBER('Test Sample Data'!N87),'Test Sample Data'!N87&lt;35,'Test Sample Data'!N87&gt;0),'Test Sample Data'!N87-'Choose Housekeeping Genes'!O$25,35-'Choose Housekeeping Genes'!O$25),"")</f>
        <v/>
      </c>
      <c r="O87" s="74" t="str">
        <f>IF(SUM('Test Sample Data'!O$3:O$98)&gt;10,IF(AND(ISNUMBER('Test Sample Data'!O87),'Test Sample Data'!O87&lt;35,'Test Sample Data'!O87&gt;0),'Test Sample Data'!O87-'Choose Housekeeping Genes'!P$25,35-'Choose Housekeeping Genes'!P$25),"")</f>
        <v/>
      </c>
      <c r="P87" s="74" t="str">
        <f>IF(SUM('Test Sample Data'!P$3:P$98)&gt;10,IF(AND(ISNUMBER('Test Sample Data'!P87),'Test Sample Data'!P87&lt;35,'Test Sample Data'!P87&gt;0),'Test Sample Data'!P87-'Choose Housekeeping Genes'!Q$25,35-'Choose Housekeeping Genes'!Q$25),"")</f>
        <v/>
      </c>
      <c r="Q87" s="74" t="str">
        <f>IF(SUM('Test Sample Data'!Q$3:Q$98)&gt;10,IF(AND(ISNUMBER('Test Sample Data'!Q87),'Test Sample Data'!Q87&lt;35,'Test Sample Data'!Q87&gt;0),'Test Sample Data'!Q87-'Choose Housekeeping Genes'!R$25,35-'Choose Housekeeping Genes'!R$25),"")</f>
        <v/>
      </c>
      <c r="R87" s="74" t="str">
        <f>IF(SUM('Test Sample Data'!R$3:R$98)&gt;10,IF(AND(ISNUMBER('Test Sample Data'!R87),'Test Sample Data'!R87&lt;35,'Test Sample Data'!R87&gt;0),'Test Sample Data'!R87-'Choose Housekeeping Genes'!S$25,35-'Choose Housekeeping Genes'!S$25),"")</f>
        <v/>
      </c>
      <c r="S87" s="74" t="str">
        <f>IF(SUM('Test Sample Data'!S$3:S$98)&gt;10,IF(AND(ISNUMBER('Test Sample Data'!S87),'Test Sample Data'!S87&lt;35,'Test Sample Data'!S87&gt;0),'Test Sample Data'!S87-'Choose Housekeeping Genes'!T$25,35-'Choose Housekeeping Genes'!T$25),"")</f>
        <v/>
      </c>
      <c r="T87" s="74" t="str">
        <f>IF(SUM('Test Sample Data'!T$3:T$98)&gt;10,IF(AND(ISNUMBER('Test Sample Data'!T87),'Test Sample Data'!T87&lt;35,'Test Sample Data'!T87&gt;0),'Test Sample Data'!T87-'Choose Housekeeping Genes'!U$25,35-'Choose Housekeeping Genes'!U$25),"")</f>
        <v/>
      </c>
      <c r="U87" s="74" t="str">
        <f>IF(SUM('Test Sample Data'!U$3:U$98)&gt;10,IF(AND(ISNUMBER('Test Sample Data'!U87),'Test Sample Data'!U87&lt;35,'Test Sample Data'!U87&gt;0),'Test Sample Data'!U87-'Choose Housekeeping Genes'!V$25,35-'Choose Housekeeping Genes'!V$25),"")</f>
        <v/>
      </c>
      <c r="V87" s="74" t="str">
        <f>IF(SUM('Test Sample Data'!V$3:V$98)&gt;10,IF(AND(ISNUMBER('Test Sample Data'!V87),'Test Sample Data'!V87&lt;35,'Test Sample Data'!V87&gt;0),'Test Sample Data'!V87-'Choose Housekeeping Genes'!W$25,35-'Choose Housekeeping Genes'!W$25),"")</f>
        <v/>
      </c>
      <c r="W87" s="138" t="str">
        <f>'Control Sample Data'!A87</f>
        <v>RBM15</v>
      </c>
      <c r="X87" s="139" t="s">
        <v>86</v>
      </c>
      <c r="Y87" s="74" t="str">
        <f>IF(SUM('Control Sample Data'!C$3:C$98)&gt;10,IF(AND(ISNUMBER('Control Sample Data'!C87),'Control Sample Data'!C87&lt;35,'Control Sample Data'!C87&gt;0),'Control Sample Data'!C87-'Choose Housekeeping Genes'!AA$25,35-'Choose Housekeeping Genes'!AA$25),"")</f>
        <v/>
      </c>
      <c r="Z87" s="74" t="str">
        <f>IF(SUM('Control Sample Data'!D$3:D$98)&gt;10,IF(AND(ISNUMBER('Control Sample Data'!D87),'Control Sample Data'!D87&lt;35,'Control Sample Data'!D87&gt;0),'Control Sample Data'!D87-'Choose Housekeeping Genes'!AB$25,35-'Choose Housekeeping Genes'!AB$25),"")</f>
        <v/>
      </c>
      <c r="AA87" s="74" t="str">
        <f>IF(SUM('Control Sample Data'!E$3:E$98)&gt;10,IF(AND(ISNUMBER('Control Sample Data'!E87),'Control Sample Data'!E87&lt;35,'Control Sample Data'!E87&gt;0),'Control Sample Data'!E87-'Choose Housekeeping Genes'!AC$25,35-'Choose Housekeeping Genes'!AC$25),"")</f>
        <v/>
      </c>
      <c r="AB87" s="74" t="str">
        <f>IF(SUM('Control Sample Data'!F$3:F$98)&gt;10,IF(AND(ISNUMBER('Control Sample Data'!F87),'Control Sample Data'!F87&lt;35,'Control Sample Data'!F87&gt;0),'Control Sample Data'!F87-'Choose Housekeeping Genes'!AD$25,35-'Choose Housekeeping Genes'!AD$25),"")</f>
        <v/>
      </c>
      <c r="AC87" s="74" t="str">
        <f>IF(SUM('Control Sample Data'!G$3:G$98)&gt;10,IF(AND(ISNUMBER('Control Sample Data'!G87),'Control Sample Data'!G87&lt;35,'Control Sample Data'!G87&gt;0),'Control Sample Data'!G87-'Choose Housekeeping Genes'!AE$25,35-'Choose Housekeeping Genes'!AE$25),"")</f>
        <v/>
      </c>
      <c r="AD87" s="74" t="str">
        <f>IF(SUM('Control Sample Data'!H$3:H$98)&gt;10,IF(AND(ISNUMBER('Control Sample Data'!H87),'Control Sample Data'!H87&lt;35,'Control Sample Data'!H87&gt;0),'Control Sample Data'!H87-'Choose Housekeeping Genes'!AF$25,35-'Choose Housekeeping Genes'!AF$25),"")</f>
        <v/>
      </c>
      <c r="AE87" s="74" t="str">
        <f>IF(SUM('Control Sample Data'!I$3:I$98)&gt;10,IF(AND(ISNUMBER('Control Sample Data'!I87),'Control Sample Data'!I87&lt;35,'Control Sample Data'!I87&gt;0),'Control Sample Data'!I87-'Choose Housekeeping Genes'!AG$25,35-'Choose Housekeeping Genes'!AG$25),"")</f>
        <v/>
      </c>
      <c r="AF87" s="74" t="str">
        <f>IF(SUM('Control Sample Data'!J$3:J$98)&gt;10,IF(AND(ISNUMBER('Control Sample Data'!J87),'Control Sample Data'!J87&lt;35,'Control Sample Data'!J87&gt;0),'Control Sample Data'!J87-'Choose Housekeeping Genes'!AH$25,35-'Choose Housekeeping Genes'!AH$25),"")</f>
        <v/>
      </c>
      <c r="AG87" s="74" t="str">
        <f>IF(SUM('Control Sample Data'!K$3:K$98)&gt;10,IF(AND(ISNUMBER('Control Sample Data'!K87),'Control Sample Data'!K87&lt;35,'Control Sample Data'!K87&gt;0),'Control Sample Data'!K87-'Choose Housekeeping Genes'!AI$25,35-'Choose Housekeeping Genes'!AI$25),"")</f>
        <v/>
      </c>
      <c r="AH87" s="74" t="str">
        <f>IF(SUM('Control Sample Data'!L$3:L$98)&gt;10,IF(AND(ISNUMBER('Control Sample Data'!L87),'Control Sample Data'!L87&lt;35,'Control Sample Data'!L87&gt;0),'Control Sample Data'!L87-'Choose Housekeeping Genes'!AJ$25,35-'Choose Housekeeping Genes'!AJ$25),"")</f>
        <v/>
      </c>
      <c r="AI87" s="74" t="str">
        <f>IF(SUM('Control Sample Data'!M$3:M$98)&gt;10,IF(AND(ISNUMBER('Control Sample Data'!M87),'Control Sample Data'!M87&lt;35,'Control Sample Data'!M87&gt;0),'Control Sample Data'!M87-'Choose Housekeeping Genes'!AK$25,35-'Choose Housekeeping Genes'!AK$25),"")</f>
        <v/>
      </c>
      <c r="AJ87" s="74" t="str">
        <f>IF(SUM('Control Sample Data'!N$3:N$98)&gt;10,IF(AND(ISNUMBER('Control Sample Data'!N87),'Control Sample Data'!N87&lt;35,'Control Sample Data'!N87&gt;0),'Control Sample Data'!N87-'Choose Housekeeping Genes'!AL$25,35-'Choose Housekeeping Genes'!AL$25),"")</f>
        <v/>
      </c>
      <c r="AK87" s="74" t="str">
        <f>IF(SUM('Control Sample Data'!O$3:O$98)&gt;10,IF(AND(ISNUMBER('Control Sample Data'!O87),'Control Sample Data'!O87&lt;35,'Control Sample Data'!O87&gt;0),'Control Sample Data'!O87-'Choose Housekeeping Genes'!AM$25,35-'Choose Housekeeping Genes'!AM$25),"")</f>
        <v/>
      </c>
      <c r="AL87" s="74" t="str">
        <f>IF(SUM('Control Sample Data'!P$3:P$98)&gt;10,IF(AND(ISNUMBER('Control Sample Data'!P87),'Control Sample Data'!P87&lt;35,'Control Sample Data'!P87&gt;0),'Control Sample Data'!P87-'Choose Housekeeping Genes'!AN$25,35-'Choose Housekeeping Genes'!AN$25),"")</f>
        <v/>
      </c>
      <c r="AM87" s="74" t="str">
        <f>IF(SUM('Control Sample Data'!Q$3:Q$98)&gt;10,IF(AND(ISNUMBER('Control Sample Data'!Q87),'Control Sample Data'!Q87&lt;35,'Control Sample Data'!Q87&gt;0),'Control Sample Data'!Q87-'Choose Housekeeping Genes'!AO$25,35-'Choose Housekeeping Genes'!AO$25),"")</f>
        <v/>
      </c>
      <c r="AN87" s="74" t="str">
        <f>IF(SUM('Control Sample Data'!R$3:R$98)&gt;10,IF(AND(ISNUMBER('Control Sample Data'!R87),'Control Sample Data'!R87&lt;35,'Control Sample Data'!R87&gt;0),'Control Sample Data'!R87-'Choose Housekeeping Genes'!AP$25,35-'Choose Housekeeping Genes'!AP$25),"")</f>
        <v/>
      </c>
      <c r="AO87" s="74" t="str">
        <f>IF(SUM('Control Sample Data'!S$3:S$98)&gt;10,IF(AND(ISNUMBER('Control Sample Data'!S87),'Control Sample Data'!S87&lt;35,'Control Sample Data'!S87&gt;0),'Control Sample Data'!S87-'Choose Housekeeping Genes'!AQ$25,35-'Choose Housekeeping Genes'!AQ$25),"")</f>
        <v/>
      </c>
      <c r="AP87" s="74" t="str">
        <f>IF(SUM('Control Sample Data'!T$3:T$98)&gt;10,IF(AND(ISNUMBER('Control Sample Data'!T87),'Control Sample Data'!T87&lt;35,'Control Sample Data'!T87&gt;0),'Control Sample Data'!T87-'Choose Housekeeping Genes'!AR$25,35-'Choose Housekeeping Genes'!AR$25),"")</f>
        <v/>
      </c>
      <c r="AQ87" s="74" t="str">
        <f>IF(SUM('Control Sample Data'!U$3:U$98)&gt;10,IF(AND(ISNUMBER('Control Sample Data'!U87),'Control Sample Data'!U87&lt;35,'Control Sample Data'!U87&gt;0),'Control Sample Data'!U87-'Choose Housekeeping Genes'!AS$25,35-'Choose Housekeeping Genes'!AS$25),"")</f>
        <v/>
      </c>
      <c r="AR87" s="74" t="str">
        <f>IF(SUM('Control Sample Data'!V$3:V$98)&gt;10,IF(AND(ISNUMBER('Control Sample Data'!V87),'Control Sample Data'!V87&lt;35,'Control Sample Data'!V87&gt;0),'Control Sample Data'!V87-'Choose Housekeeping Genes'!AT$25,35-'Choose Housekeeping Genes'!AT$25),"")</f>
        <v/>
      </c>
      <c r="AS87" s="29" t="str">
        <f>'Control Sample Data'!A87</f>
        <v>RBM15</v>
      </c>
      <c r="AT87" s="28" t="s">
        <v>86</v>
      </c>
      <c r="AU87" s="74" t="str">
        <f ca="1">IF(ISNUMBER(C87-'Choose Housekeeping Genes'!D$15),C87-'Choose Housekeeping Genes'!D$15,"")</f>
        <v/>
      </c>
      <c r="AV87" s="74" t="str">
        <f ca="1">IF(ISNUMBER(D87-'Choose Housekeeping Genes'!E$15),D87-'Choose Housekeeping Genes'!E$15,"")</f>
        <v/>
      </c>
      <c r="AW87" s="74" t="str">
        <f ca="1">IF(ISNUMBER(E87-'Choose Housekeeping Genes'!F$15),E87-'Choose Housekeeping Genes'!F$15,"")</f>
        <v/>
      </c>
      <c r="AX87" s="74" t="str">
        <f ca="1">IF(ISNUMBER(F87-'Choose Housekeeping Genes'!G$15),F87-'Choose Housekeeping Genes'!G$15,"")</f>
        <v/>
      </c>
      <c r="AY87" s="74" t="str">
        <f ca="1">IF(ISNUMBER(G87-'Choose Housekeeping Genes'!H$15),G87-'Choose Housekeeping Genes'!H$15,"")</f>
        <v/>
      </c>
      <c r="AZ87" s="74" t="str">
        <f ca="1">IF(ISNUMBER(H87-'Choose Housekeeping Genes'!I$15),H87-'Choose Housekeeping Genes'!I$15,"")</f>
        <v/>
      </c>
      <c r="BA87" s="74" t="str">
        <f ca="1">IF(ISNUMBER(I87-'Choose Housekeeping Genes'!J$15),I87-'Choose Housekeeping Genes'!J$15,"")</f>
        <v/>
      </c>
      <c r="BB87" s="74" t="str">
        <f ca="1">IF(ISNUMBER(J87-'Choose Housekeeping Genes'!K$15),J87-'Choose Housekeeping Genes'!K$15,"")</f>
        <v/>
      </c>
      <c r="BC87" s="74" t="str">
        <f ca="1">IF(ISNUMBER(K87-'Choose Housekeeping Genes'!L$15),K87-'Choose Housekeeping Genes'!L$15,"")</f>
        <v/>
      </c>
      <c r="BD87" s="74" t="str">
        <f ca="1">IF(ISNUMBER(L87-'Choose Housekeeping Genes'!M$15),L87-'Choose Housekeeping Genes'!M$15,"")</f>
        <v/>
      </c>
      <c r="BE87" s="74" t="str">
        <f ca="1">IF(ISNUMBER(M87-'Choose Housekeeping Genes'!N$15),M87-'Choose Housekeeping Genes'!N$15,"")</f>
        <v/>
      </c>
      <c r="BF87" s="74" t="str">
        <f ca="1">IF(ISNUMBER(N87-'Choose Housekeeping Genes'!O$15),N87-'Choose Housekeeping Genes'!O$15,"")</f>
        <v/>
      </c>
      <c r="BG87" s="74" t="str">
        <f ca="1">IF(ISNUMBER(O87-'Choose Housekeeping Genes'!P$15),O87-'Choose Housekeeping Genes'!P$15,"")</f>
        <v/>
      </c>
      <c r="BH87" s="74" t="str">
        <f ca="1">IF(ISNUMBER(P87-'Choose Housekeeping Genes'!Q$15),P87-'Choose Housekeeping Genes'!Q$15,"")</f>
        <v/>
      </c>
      <c r="BI87" s="74" t="str">
        <f ca="1">IF(ISNUMBER(Q87-'Choose Housekeeping Genes'!R$15),Q87-'Choose Housekeeping Genes'!R$15,"")</f>
        <v/>
      </c>
      <c r="BJ87" s="74" t="str">
        <f ca="1">IF(ISNUMBER(R87-'Choose Housekeeping Genes'!S$15),R87-'Choose Housekeeping Genes'!S$15,"")</f>
        <v/>
      </c>
      <c r="BK87" s="74" t="str">
        <f ca="1">IF(ISNUMBER(S87-'Choose Housekeeping Genes'!T$15),S87-'Choose Housekeeping Genes'!T$15,"")</f>
        <v/>
      </c>
      <c r="BL87" s="74" t="str">
        <f ca="1">IF(ISNUMBER(T87-'Choose Housekeeping Genes'!U$15),T87-'Choose Housekeeping Genes'!U$15,"")</f>
        <v/>
      </c>
      <c r="BM87" s="74" t="str">
        <f ca="1">IF(ISNUMBER(U87-'Choose Housekeeping Genes'!V$15),U87-'Choose Housekeeping Genes'!V$15,"")</f>
        <v/>
      </c>
      <c r="BN87" s="74" t="str">
        <f ca="1">IF(ISNUMBER(V87-'Choose Housekeeping Genes'!W$15),V87-'Choose Housekeeping Genes'!W$15,"")</f>
        <v/>
      </c>
      <c r="BO87" s="141" t="str">
        <f t="shared" si="8"/>
        <v>RBM15</v>
      </c>
      <c r="BP87" s="139" t="s">
        <v>86</v>
      </c>
      <c r="BQ87" s="74" t="str">
        <f ca="1">IF(ISNUMBER(Y87-'Choose Housekeeping Genes'!AA$15),Y87-'Choose Housekeeping Genes'!AA$15,"")</f>
        <v/>
      </c>
      <c r="BR87" s="74" t="str">
        <f ca="1">IF(ISNUMBER(Z87-'Choose Housekeeping Genes'!AB$15),Z87-'Choose Housekeeping Genes'!AB$15,"")</f>
        <v/>
      </c>
      <c r="BS87" s="74" t="str">
        <f ca="1">IF(ISNUMBER(AA87-'Choose Housekeeping Genes'!AC$15),AA87-'Choose Housekeeping Genes'!AC$15,"")</f>
        <v/>
      </c>
      <c r="BT87" s="74" t="str">
        <f ca="1">IF(ISNUMBER(AB87-'Choose Housekeeping Genes'!AD$15),AB87-'Choose Housekeeping Genes'!AD$15,"")</f>
        <v/>
      </c>
      <c r="BU87" s="74" t="str">
        <f ca="1">IF(ISNUMBER(AC87-'Choose Housekeeping Genes'!AE$15),AC87-'Choose Housekeeping Genes'!AE$15,"")</f>
        <v/>
      </c>
      <c r="BV87" s="74" t="str">
        <f ca="1">IF(ISNUMBER(AD87-'Choose Housekeeping Genes'!AF$15),AD87-'Choose Housekeeping Genes'!AF$15,"")</f>
        <v/>
      </c>
      <c r="BW87" s="74" t="str">
        <f ca="1">IF(ISNUMBER(AE87-'Choose Housekeeping Genes'!AG$15),AE87-'Choose Housekeeping Genes'!AG$15,"")</f>
        <v/>
      </c>
      <c r="BX87" s="74" t="str">
        <f ca="1">IF(ISNUMBER(AF87-'Choose Housekeeping Genes'!AH$15),AF87-'Choose Housekeeping Genes'!AH$15,"")</f>
        <v/>
      </c>
      <c r="BY87" s="74" t="str">
        <f ca="1">IF(ISNUMBER(AG87-'Choose Housekeeping Genes'!AI$15),AG87-'Choose Housekeeping Genes'!AI$15,"")</f>
        <v/>
      </c>
      <c r="BZ87" s="74" t="str">
        <f ca="1">IF(ISNUMBER(AH87-'Choose Housekeeping Genes'!AJ$15),AH87-'Choose Housekeeping Genes'!AJ$15,"")</f>
        <v/>
      </c>
      <c r="CA87" s="74" t="str">
        <f ca="1">IF(ISNUMBER(AI87-'Choose Housekeeping Genes'!AK$15),AI87-'Choose Housekeeping Genes'!AK$15,"")</f>
        <v/>
      </c>
      <c r="CB87" s="74" t="str">
        <f ca="1">IF(ISNUMBER(AJ87-'Choose Housekeeping Genes'!AL$15),AJ87-'Choose Housekeeping Genes'!AL$15,"")</f>
        <v/>
      </c>
      <c r="CC87" s="74" t="str">
        <f ca="1">IF(ISNUMBER(AK87-'Choose Housekeeping Genes'!AM$15),AK87-'Choose Housekeeping Genes'!AM$15,"")</f>
        <v/>
      </c>
      <c r="CD87" s="74" t="str">
        <f ca="1">IF(ISNUMBER(AL87-'Choose Housekeeping Genes'!AN$15),AL87-'Choose Housekeeping Genes'!AN$15,"")</f>
        <v/>
      </c>
      <c r="CE87" s="74" t="str">
        <f ca="1">IF(ISNUMBER(AM87-'Choose Housekeeping Genes'!AO$15),AM87-'Choose Housekeeping Genes'!AO$15,"")</f>
        <v/>
      </c>
      <c r="CF87" s="74" t="str">
        <f ca="1">IF(ISNUMBER(AN87-'Choose Housekeeping Genes'!AP$15),AN87-'Choose Housekeeping Genes'!AP$15,"")</f>
        <v/>
      </c>
      <c r="CG87" s="74" t="str">
        <f ca="1">IF(ISNUMBER(AO87-'Choose Housekeeping Genes'!AQ$15),AO87-'Choose Housekeeping Genes'!AQ$15,"")</f>
        <v/>
      </c>
      <c r="CH87" s="74" t="str">
        <f ca="1">IF(ISNUMBER(AP87-'Choose Housekeeping Genes'!AR$15),AP87-'Choose Housekeeping Genes'!AR$15,"")</f>
        <v/>
      </c>
      <c r="CI87" s="74" t="str">
        <f ca="1">IF(ISNUMBER(AQ87-'Choose Housekeeping Genes'!AS$15),AQ87-'Choose Housekeeping Genes'!AS$15,"")</f>
        <v/>
      </c>
      <c r="CJ87" s="74" t="str">
        <f ca="1">IF(ISNUMBER(AR87-'Choose Housekeeping Genes'!AT$15),AR87-'Choose Housekeeping Genes'!AT$15,"")</f>
        <v/>
      </c>
      <c r="CK87" s="22" t="e">
        <f t="shared" ca="1" si="9"/>
        <v>#DIV/0!</v>
      </c>
      <c r="CL87" s="111" t="e">
        <f t="shared" ca="1" si="10"/>
        <v>#DIV/0!</v>
      </c>
    </row>
    <row r="88" spans="1:90" ht="12.75" customHeight="1" x14ac:dyDescent="0.2">
      <c r="A88" s="27" t="str">
        <f>'Test Sample Data'!A88</f>
        <v>RBM15B</v>
      </c>
      <c r="B88" s="28" t="s">
        <v>87</v>
      </c>
      <c r="C88" s="74" t="str">
        <f>IF(SUM('Test Sample Data'!C$3:C$98)&gt;10,IF(AND(ISNUMBER('Test Sample Data'!C88),'Test Sample Data'!C88&lt;35,'Test Sample Data'!C88&gt;0),'Test Sample Data'!C88-'Choose Housekeeping Genes'!D$25,35-'Choose Housekeeping Genes'!D$25),"")</f>
        <v/>
      </c>
      <c r="D88" s="74" t="str">
        <f>IF(SUM('Test Sample Data'!D$3:D$98)&gt;10,IF(AND(ISNUMBER('Test Sample Data'!D88),'Test Sample Data'!D88&lt;35,'Test Sample Data'!D88&gt;0),'Test Sample Data'!D88-'Choose Housekeeping Genes'!E$25,35-'Choose Housekeeping Genes'!E$25),"")</f>
        <v/>
      </c>
      <c r="E88" s="74" t="str">
        <f>IF(SUM('Test Sample Data'!E$3:E$98)&gt;10,IF(AND(ISNUMBER('Test Sample Data'!E88),'Test Sample Data'!E88&lt;35,'Test Sample Data'!E88&gt;0),'Test Sample Data'!E88-'Choose Housekeeping Genes'!F$25,35-'Choose Housekeeping Genes'!F$25),"")</f>
        <v/>
      </c>
      <c r="F88" s="74" t="str">
        <f>IF(SUM('Test Sample Data'!F$3:F$98)&gt;10,IF(AND(ISNUMBER('Test Sample Data'!F88),'Test Sample Data'!F88&lt;35,'Test Sample Data'!F88&gt;0),'Test Sample Data'!F88-'Choose Housekeeping Genes'!G$25,35-'Choose Housekeeping Genes'!G$25),"")</f>
        <v/>
      </c>
      <c r="G88" s="74" t="str">
        <f>IF(SUM('Test Sample Data'!G$3:G$98)&gt;10,IF(AND(ISNUMBER('Test Sample Data'!G88),'Test Sample Data'!G88&lt;35,'Test Sample Data'!G88&gt;0),'Test Sample Data'!G88-'Choose Housekeeping Genes'!H$25,35-'Choose Housekeeping Genes'!H$25),"")</f>
        <v/>
      </c>
      <c r="H88" s="74" t="str">
        <f>IF(SUM('Test Sample Data'!H$3:H$98)&gt;10,IF(AND(ISNUMBER('Test Sample Data'!H88),'Test Sample Data'!H88&lt;35,'Test Sample Data'!H88&gt;0),'Test Sample Data'!H88-'Choose Housekeeping Genes'!I$25,35-'Choose Housekeeping Genes'!I$25),"")</f>
        <v/>
      </c>
      <c r="I88" s="74" t="str">
        <f>IF(SUM('Test Sample Data'!I$3:I$98)&gt;10,IF(AND(ISNUMBER('Test Sample Data'!I88),'Test Sample Data'!I88&lt;35,'Test Sample Data'!I88&gt;0),'Test Sample Data'!I88-'Choose Housekeeping Genes'!J$25,35-'Choose Housekeeping Genes'!J$25),"")</f>
        <v/>
      </c>
      <c r="J88" s="74" t="str">
        <f>IF(SUM('Test Sample Data'!J$3:J$98)&gt;10,IF(AND(ISNUMBER('Test Sample Data'!J88),'Test Sample Data'!J88&lt;35,'Test Sample Data'!J88&gt;0),'Test Sample Data'!J88-'Choose Housekeeping Genes'!K$25,35-'Choose Housekeeping Genes'!K$25),"")</f>
        <v/>
      </c>
      <c r="K88" s="74" t="str">
        <f>IF(SUM('Test Sample Data'!K$3:K$98)&gt;10,IF(AND(ISNUMBER('Test Sample Data'!K88),'Test Sample Data'!K88&lt;35,'Test Sample Data'!K88&gt;0),'Test Sample Data'!K88-'Choose Housekeeping Genes'!L$25,35-'Choose Housekeeping Genes'!L$25),"")</f>
        <v/>
      </c>
      <c r="L88" s="74" t="str">
        <f>IF(SUM('Test Sample Data'!L$3:L$98)&gt;10,IF(AND(ISNUMBER('Test Sample Data'!L88),'Test Sample Data'!L88&lt;35,'Test Sample Data'!L88&gt;0),'Test Sample Data'!L88-'Choose Housekeeping Genes'!M$25,35-'Choose Housekeeping Genes'!M$25),"")</f>
        <v/>
      </c>
      <c r="M88" s="74" t="str">
        <f>IF(SUM('Test Sample Data'!M$3:M$98)&gt;10,IF(AND(ISNUMBER('Test Sample Data'!M88),'Test Sample Data'!M88&lt;35,'Test Sample Data'!M88&gt;0),'Test Sample Data'!M88-'Choose Housekeeping Genes'!N$25,35-'Choose Housekeeping Genes'!N$25),"")</f>
        <v/>
      </c>
      <c r="N88" s="74" t="str">
        <f>IF(SUM('Test Sample Data'!N$3:N$98)&gt;10,IF(AND(ISNUMBER('Test Sample Data'!N88),'Test Sample Data'!N88&lt;35,'Test Sample Data'!N88&gt;0),'Test Sample Data'!N88-'Choose Housekeeping Genes'!O$25,35-'Choose Housekeeping Genes'!O$25),"")</f>
        <v/>
      </c>
      <c r="O88" s="74" t="str">
        <f>IF(SUM('Test Sample Data'!O$3:O$98)&gt;10,IF(AND(ISNUMBER('Test Sample Data'!O88),'Test Sample Data'!O88&lt;35,'Test Sample Data'!O88&gt;0),'Test Sample Data'!O88-'Choose Housekeeping Genes'!P$25,35-'Choose Housekeeping Genes'!P$25),"")</f>
        <v/>
      </c>
      <c r="P88" s="74" t="str">
        <f>IF(SUM('Test Sample Data'!P$3:P$98)&gt;10,IF(AND(ISNUMBER('Test Sample Data'!P88),'Test Sample Data'!P88&lt;35,'Test Sample Data'!P88&gt;0),'Test Sample Data'!P88-'Choose Housekeeping Genes'!Q$25,35-'Choose Housekeeping Genes'!Q$25),"")</f>
        <v/>
      </c>
      <c r="Q88" s="74" t="str">
        <f>IF(SUM('Test Sample Data'!Q$3:Q$98)&gt;10,IF(AND(ISNUMBER('Test Sample Data'!Q88),'Test Sample Data'!Q88&lt;35,'Test Sample Data'!Q88&gt;0),'Test Sample Data'!Q88-'Choose Housekeeping Genes'!R$25,35-'Choose Housekeeping Genes'!R$25),"")</f>
        <v/>
      </c>
      <c r="R88" s="74" t="str">
        <f>IF(SUM('Test Sample Data'!R$3:R$98)&gt;10,IF(AND(ISNUMBER('Test Sample Data'!R88),'Test Sample Data'!R88&lt;35,'Test Sample Data'!R88&gt;0),'Test Sample Data'!R88-'Choose Housekeeping Genes'!S$25,35-'Choose Housekeeping Genes'!S$25),"")</f>
        <v/>
      </c>
      <c r="S88" s="74" t="str">
        <f>IF(SUM('Test Sample Data'!S$3:S$98)&gt;10,IF(AND(ISNUMBER('Test Sample Data'!S88),'Test Sample Data'!S88&lt;35,'Test Sample Data'!S88&gt;0),'Test Sample Data'!S88-'Choose Housekeeping Genes'!T$25,35-'Choose Housekeeping Genes'!T$25),"")</f>
        <v/>
      </c>
      <c r="T88" s="74" t="str">
        <f>IF(SUM('Test Sample Data'!T$3:T$98)&gt;10,IF(AND(ISNUMBER('Test Sample Data'!T88),'Test Sample Data'!T88&lt;35,'Test Sample Data'!T88&gt;0),'Test Sample Data'!T88-'Choose Housekeeping Genes'!U$25,35-'Choose Housekeeping Genes'!U$25),"")</f>
        <v/>
      </c>
      <c r="U88" s="74" t="str">
        <f>IF(SUM('Test Sample Data'!U$3:U$98)&gt;10,IF(AND(ISNUMBER('Test Sample Data'!U88),'Test Sample Data'!U88&lt;35,'Test Sample Data'!U88&gt;0),'Test Sample Data'!U88-'Choose Housekeeping Genes'!V$25,35-'Choose Housekeeping Genes'!V$25),"")</f>
        <v/>
      </c>
      <c r="V88" s="74" t="str">
        <f>IF(SUM('Test Sample Data'!V$3:V$98)&gt;10,IF(AND(ISNUMBER('Test Sample Data'!V88),'Test Sample Data'!V88&lt;35,'Test Sample Data'!V88&gt;0),'Test Sample Data'!V88-'Choose Housekeeping Genes'!W$25,35-'Choose Housekeeping Genes'!W$25),"")</f>
        <v/>
      </c>
      <c r="W88" s="138" t="str">
        <f>'Control Sample Data'!A88</f>
        <v>RBM15B</v>
      </c>
      <c r="X88" s="139" t="s">
        <v>87</v>
      </c>
      <c r="Y88" s="74" t="str">
        <f>IF(SUM('Control Sample Data'!C$3:C$98)&gt;10,IF(AND(ISNUMBER('Control Sample Data'!C88),'Control Sample Data'!C88&lt;35,'Control Sample Data'!C88&gt;0),'Control Sample Data'!C88-'Choose Housekeeping Genes'!AA$25,35-'Choose Housekeeping Genes'!AA$25),"")</f>
        <v/>
      </c>
      <c r="Z88" s="74" t="str">
        <f>IF(SUM('Control Sample Data'!D$3:D$98)&gt;10,IF(AND(ISNUMBER('Control Sample Data'!D88),'Control Sample Data'!D88&lt;35,'Control Sample Data'!D88&gt;0),'Control Sample Data'!D88-'Choose Housekeeping Genes'!AB$25,35-'Choose Housekeeping Genes'!AB$25),"")</f>
        <v/>
      </c>
      <c r="AA88" s="74" t="str">
        <f>IF(SUM('Control Sample Data'!E$3:E$98)&gt;10,IF(AND(ISNUMBER('Control Sample Data'!E88),'Control Sample Data'!E88&lt;35,'Control Sample Data'!E88&gt;0),'Control Sample Data'!E88-'Choose Housekeeping Genes'!AC$25,35-'Choose Housekeeping Genes'!AC$25),"")</f>
        <v/>
      </c>
      <c r="AB88" s="74" t="str">
        <f>IF(SUM('Control Sample Data'!F$3:F$98)&gt;10,IF(AND(ISNUMBER('Control Sample Data'!F88),'Control Sample Data'!F88&lt;35,'Control Sample Data'!F88&gt;0),'Control Sample Data'!F88-'Choose Housekeeping Genes'!AD$25,35-'Choose Housekeeping Genes'!AD$25),"")</f>
        <v/>
      </c>
      <c r="AC88" s="74" t="str">
        <f>IF(SUM('Control Sample Data'!G$3:G$98)&gt;10,IF(AND(ISNUMBER('Control Sample Data'!G88),'Control Sample Data'!G88&lt;35,'Control Sample Data'!G88&gt;0),'Control Sample Data'!G88-'Choose Housekeeping Genes'!AE$25,35-'Choose Housekeeping Genes'!AE$25),"")</f>
        <v/>
      </c>
      <c r="AD88" s="74" t="str">
        <f>IF(SUM('Control Sample Data'!H$3:H$98)&gt;10,IF(AND(ISNUMBER('Control Sample Data'!H88),'Control Sample Data'!H88&lt;35,'Control Sample Data'!H88&gt;0),'Control Sample Data'!H88-'Choose Housekeeping Genes'!AF$25,35-'Choose Housekeeping Genes'!AF$25),"")</f>
        <v/>
      </c>
      <c r="AE88" s="74" t="str">
        <f>IF(SUM('Control Sample Data'!I$3:I$98)&gt;10,IF(AND(ISNUMBER('Control Sample Data'!I88),'Control Sample Data'!I88&lt;35,'Control Sample Data'!I88&gt;0),'Control Sample Data'!I88-'Choose Housekeeping Genes'!AG$25,35-'Choose Housekeeping Genes'!AG$25),"")</f>
        <v/>
      </c>
      <c r="AF88" s="74" t="str">
        <f>IF(SUM('Control Sample Data'!J$3:J$98)&gt;10,IF(AND(ISNUMBER('Control Sample Data'!J88),'Control Sample Data'!J88&lt;35,'Control Sample Data'!J88&gt;0),'Control Sample Data'!J88-'Choose Housekeeping Genes'!AH$25,35-'Choose Housekeeping Genes'!AH$25),"")</f>
        <v/>
      </c>
      <c r="AG88" s="74" t="str">
        <f>IF(SUM('Control Sample Data'!K$3:K$98)&gt;10,IF(AND(ISNUMBER('Control Sample Data'!K88),'Control Sample Data'!K88&lt;35,'Control Sample Data'!K88&gt;0),'Control Sample Data'!K88-'Choose Housekeeping Genes'!AI$25,35-'Choose Housekeeping Genes'!AI$25),"")</f>
        <v/>
      </c>
      <c r="AH88" s="74" t="str">
        <f>IF(SUM('Control Sample Data'!L$3:L$98)&gt;10,IF(AND(ISNUMBER('Control Sample Data'!L88),'Control Sample Data'!L88&lt;35,'Control Sample Data'!L88&gt;0),'Control Sample Data'!L88-'Choose Housekeeping Genes'!AJ$25,35-'Choose Housekeeping Genes'!AJ$25),"")</f>
        <v/>
      </c>
      <c r="AI88" s="74" t="str">
        <f>IF(SUM('Control Sample Data'!M$3:M$98)&gt;10,IF(AND(ISNUMBER('Control Sample Data'!M88),'Control Sample Data'!M88&lt;35,'Control Sample Data'!M88&gt;0),'Control Sample Data'!M88-'Choose Housekeeping Genes'!AK$25,35-'Choose Housekeeping Genes'!AK$25),"")</f>
        <v/>
      </c>
      <c r="AJ88" s="74" t="str">
        <f>IF(SUM('Control Sample Data'!N$3:N$98)&gt;10,IF(AND(ISNUMBER('Control Sample Data'!N88),'Control Sample Data'!N88&lt;35,'Control Sample Data'!N88&gt;0),'Control Sample Data'!N88-'Choose Housekeeping Genes'!AL$25,35-'Choose Housekeeping Genes'!AL$25),"")</f>
        <v/>
      </c>
      <c r="AK88" s="74" t="str">
        <f>IF(SUM('Control Sample Data'!O$3:O$98)&gt;10,IF(AND(ISNUMBER('Control Sample Data'!O88),'Control Sample Data'!O88&lt;35,'Control Sample Data'!O88&gt;0),'Control Sample Data'!O88-'Choose Housekeeping Genes'!AM$25,35-'Choose Housekeeping Genes'!AM$25),"")</f>
        <v/>
      </c>
      <c r="AL88" s="74" t="str">
        <f>IF(SUM('Control Sample Data'!P$3:P$98)&gt;10,IF(AND(ISNUMBER('Control Sample Data'!P88),'Control Sample Data'!P88&lt;35,'Control Sample Data'!P88&gt;0),'Control Sample Data'!P88-'Choose Housekeeping Genes'!AN$25,35-'Choose Housekeeping Genes'!AN$25),"")</f>
        <v/>
      </c>
      <c r="AM88" s="74" t="str">
        <f>IF(SUM('Control Sample Data'!Q$3:Q$98)&gt;10,IF(AND(ISNUMBER('Control Sample Data'!Q88),'Control Sample Data'!Q88&lt;35,'Control Sample Data'!Q88&gt;0),'Control Sample Data'!Q88-'Choose Housekeeping Genes'!AO$25,35-'Choose Housekeeping Genes'!AO$25),"")</f>
        <v/>
      </c>
      <c r="AN88" s="74" t="str">
        <f>IF(SUM('Control Sample Data'!R$3:R$98)&gt;10,IF(AND(ISNUMBER('Control Sample Data'!R88),'Control Sample Data'!R88&lt;35,'Control Sample Data'!R88&gt;0),'Control Sample Data'!R88-'Choose Housekeeping Genes'!AP$25,35-'Choose Housekeeping Genes'!AP$25),"")</f>
        <v/>
      </c>
      <c r="AO88" s="74" t="str">
        <f>IF(SUM('Control Sample Data'!S$3:S$98)&gt;10,IF(AND(ISNUMBER('Control Sample Data'!S88),'Control Sample Data'!S88&lt;35,'Control Sample Data'!S88&gt;0),'Control Sample Data'!S88-'Choose Housekeeping Genes'!AQ$25,35-'Choose Housekeeping Genes'!AQ$25),"")</f>
        <v/>
      </c>
      <c r="AP88" s="74" t="str">
        <f>IF(SUM('Control Sample Data'!T$3:T$98)&gt;10,IF(AND(ISNUMBER('Control Sample Data'!T88),'Control Sample Data'!T88&lt;35,'Control Sample Data'!T88&gt;0),'Control Sample Data'!T88-'Choose Housekeeping Genes'!AR$25,35-'Choose Housekeeping Genes'!AR$25),"")</f>
        <v/>
      </c>
      <c r="AQ88" s="74" t="str">
        <f>IF(SUM('Control Sample Data'!U$3:U$98)&gt;10,IF(AND(ISNUMBER('Control Sample Data'!U88),'Control Sample Data'!U88&lt;35,'Control Sample Data'!U88&gt;0),'Control Sample Data'!U88-'Choose Housekeeping Genes'!AS$25,35-'Choose Housekeeping Genes'!AS$25),"")</f>
        <v/>
      </c>
      <c r="AR88" s="74" t="str">
        <f>IF(SUM('Control Sample Data'!V$3:V$98)&gt;10,IF(AND(ISNUMBER('Control Sample Data'!V88),'Control Sample Data'!V88&lt;35,'Control Sample Data'!V88&gt;0),'Control Sample Data'!V88-'Choose Housekeeping Genes'!AT$25,35-'Choose Housekeeping Genes'!AT$25),"")</f>
        <v/>
      </c>
      <c r="AS88" s="29" t="str">
        <f>'Control Sample Data'!A88</f>
        <v>RBM15B</v>
      </c>
      <c r="AT88" s="28" t="s">
        <v>87</v>
      </c>
      <c r="AU88" s="74" t="str">
        <f ca="1">IF(ISNUMBER(C88-'Choose Housekeeping Genes'!D$15),C88-'Choose Housekeeping Genes'!D$15,"")</f>
        <v/>
      </c>
      <c r="AV88" s="74" t="str">
        <f ca="1">IF(ISNUMBER(D88-'Choose Housekeeping Genes'!E$15),D88-'Choose Housekeeping Genes'!E$15,"")</f>
        <v/>
      </c>
      <c r="AW88" s="74" t="str">
        <f ca="1">IF(ISNUMBER(E88-'Choose Housekeeping Genes'!F$15),E88-'Choose Housekeeping Genes'!F$15,"")</f>
        <v/>
      </c>
      <c r="AX88" s="74" t="str">
        <f ca="1">IF(ISNUMBER(F88-'Choose Housekeeping Genes'!G$15),F88-'Choose Housekeeping Genes'!G$15,"")</f>
        <v/>
      </c>
      <c r="AY88" s="74" t="str">
        <f ca="1">IF(ISNUMBER(G88-'Choose Housekeeping Genes'!H$15),G88-'Choose Housekeeping Genes'!H$15,"")</f>
        <v/>
      </c>
      <c r="AZ88" s="74" t="str">
        <f ca="1">IF(ISNUMBER(H88-'Choose Housekeeping Genes'!I$15),H88-'Choose Housekeeping Genes'!I$15,"")</f>
        <v/>
      </c>
      <c r="BA88" s="74" t="str">
        <f ca="1">IF(ISNUMBER(I88-'Choose Housekeeping Genes'!J$15),I88-'Choose Housekeeping Genes'!J$15,"")</f>
        <v/>
      </c>
      <c r="BB88" s="74" t="str">
        <f ca="1">IF(ISNUMBER(J88-'Choose Housekeeping Genes'!K$15),J88-'Choose Housekeeping Genes'!K$15,"")</f>
        <v/>
      </c>
      <c r="BC88" s="74" t="str">
        <f ca="1">IF(ISNUMBER(K88-'Choose Housekeeping Genes'!L$15),K88-'Choose Housekeeping Genes'!L$15,"")</f>
        <v/>
      </c>
      <c r="BD88" s="74" t="str">
        <f ca="1">IF(ISNUMBER(L88-'Choose Housekeeping Genes'!M$15),L88-'Choose Housekeeping Genes'!M$15,"")</f>
        <v/>
      </c>
      <c r="BE88" s="74" t="str">
        <f ca="1">IF(ISNUMBER(M88-'Choose Housekeeping Genes'!N$15),M88-'Choose Housekeeping Genes'!N$15,"")</f>
        <v/>
      </c>
      <c r="BF88" s="74" t="str">
        <f ca="1">IF(ISNUMBER(N88-'Choose Housekeeping Genes'!O$15),N88-'Choose Housekeeping Genes'!O$15,"")</f>
        <v/>
      </c>
      <c r="BG88" s="74" t="str">
        <f ca="1">IF(ISNUMBER(O88-'Choose Housekeeping Genes'!P$15),O88-'Choose Housekeeping Genes'!P$15,"")</f>
        <v/>
      </c>
      <c r="BH88" s="74" t="str">
        <f ca="1">IF(ISNUMBER(P88-'Choose Housekeeping Genes'!Q$15),P88-'Choose Housekeeping Genes'!Q$15,"")</f>
        <v/>
      </c>
      <c r="BI88" s="74" t="str">
        <f ca="1">IF(ISNUMBER(Q88-'Choose Housekeeping Genes'!R$15),Q88-'Choose Housekeeping Genes'!R$15,"")</f>
        <v/>
      </c>
      <c r="BJ88" s="74" t="str">
        <f ca="1">IF(ISNUMBER(R88-'Choose Housekeeping Genes'!S$15),R88-'Choose Housekeeping Genes'!S$15,"")</f>
        <v/>
      </c>
      <c r="BK88" s="74" t="str">
        <f ca="1">IF(ISNUMBER(S88-'Choose Housekeeping Genes'!T$15),S88-'Choose Housekeeping Genes'!T$15,"")</f>
        <v/>
      </c>
      <c r="BL88" s="74" t="str">
        <f ca="1">IF(ISNUMBER(T88-'Choose Housekeeping Genes'!U$15),T88-'Choose Housekeeping Genes'!U$15,"")</f>
        <v/>
      </c>
      <c r="BM88" s="74" t="str">
        <f ca="1">IF(ISNUMBER(U88-'Choose Housekeeping Genes'!V$15),U88-'Choose Housekeeping Genes'!V$15,"")</f>
        <v/>
      </c>
      <c r="BN88" s="74" t="str">
        <f ca="1">IF(ISNUMBER(V88-'Choose Housekeeping Genes'!W$15),V88-'Choose Housekeeping Genes'!W$15,"")</f>
        <v/>
      </c>
      <c r="BO88" s="141" t="str">
        <f t="shared" si="8"/>
        <v>RBM15B</v>
      </c>
      <c r="BP88" s="139" t="s">
        <v>87</v>
      </c>
      <c r="BQ88" s="74" t="str">
        <f ca="1">IF(ISNUMBER(Y88-'Choose Housekeeping Genes'!AA$15),Y88-'Choose Housekeeping Genes'!AA$15,"")</f>
        <v/>
      </c>
      <c r="BR88" s="74" t="str">
        <f ca="1">IF(ISNUMBER(Z88-'Choose Housekeeping Genes'!AB$15),Z88-'Choose Housekeeping Genes'!AB$15,"")</f>
        <v/>
      </c>
      <c r="BS88" s="74" t="str">
        <f ca="1">IF(ISNUMBER(AA88-'Choose Housekeeping Genes'!AC$15),AA88-'Choose Housekeeping Genes'!AC$15,"")</f>
        <v/>
      </c>
      <c r="BT88" s="74" t="str">
        <f ca="1">IF(ISNUMBER(AB88-'Choose Housekeeping Genes'!AD$15),AB88-'Choose Housekeeping Genes'!AD$15,"")</f>
        <v/>
      </c>
      <c r="BU88" s="74" t="str">
        <f ca="1">IF(ISNUMBER(AC88-'Choose Housekeeping Genes'!AE$15),AC88-'Choose Housekeeping Genes'!AE$15,"")</f>
        <v/>
      </c>
      <c r="BV88" s="74" t="str">
        <f ca="1">IF(ISNUMBER(AD88-'Choose Housekeeping Genes'!AF$15),AD88-'Choose Housekeeping Genes'!AF$15,"")</f>
        <v/>
      </c>
      <c r="BW88" s="74" t="str">
        <f ca="1">IF(ISNUMBER(AE88-'Choose Housekeeping Genes'!AG$15),AE88-'Choose Housekeeping Genes'!AG$15,"")</f>
        <v/>
      </c>
      <c r="BX88" s="74" t="str">
        <f ca="1">IF(ISNUMBER(AF88-'Choose Housekeeping Genes'!AH$15),AF88-'Choose Housekeeping Genes'!AH$15,"")</f>
        <v/>
      </c>
      <c r="BY88" s="74" t="str">
        <f ca="1">IF(ISNUMBER(AG88-'Choose Housekeeping Genes'!AI$15),AG88-'Choose Housekeeping Genes'!AI$15,"")</f>
        <v/>
      </c>
      <c r="BZ88" s="74" t="str">
        <f ca="1">IF(ISNUMBER(AH88-'Choose Housekeeping Genes'!AJ$15),AH88-'Choose Housekeeping Genes'!AJ$15,"")</f>
        <v/>
      </c>
      <c r="CA88" s="74" t="str">
        <f ca="1">IF(ISNUMBER(AI88-'Choose Housekeeping Genes'!AK$15),AI88-'Choose Housekeeping Genes'!AK$15,"")</f>
        <v/>
      </c>
      <c r="CB88" s="74" t="str">
        <f ca="1">IF(ISNUMBER(AJ88-'Choose Housekeeping Genes'!AL$15),AJ88-'Choose Housekeeping Genes'!AL$15,"")</f>
        <v/>
      </c>
      <c r="CC88" s="74" t="str">
        <f ca="1">IF(ISNUMBER(AK88-'Choose Housekeeping Genes'!AM$15),AK88-'Choose Housekeeping Genes'!AM$15,"")</f>
        <v/>
      </c>
      <c r="CD88" s="74" t="str">
        <f ca="1">IF(ISNUMBER(AL88-'Choose Housekeeping Genes'!AN$15),AL88-'Choose Housekeeping Genes'!AN$15,"")</f>
        <v/>
      </c>
      <c r="CE88" s="74" t="str">
        <f ca="1">IF(ISNUMBER(AM88-'Choose Housekeeping Genes'!AO$15),AM88-'Choose Housekeeping Genes'!AO$15,"")</f>
        <v/>
      </c>
      <c r="CF88" s="74" t="str">
        <f ca="1">IF(ISNUMBER(AN88-'Choose Housekeeping Genes'!AP$15),AN88-'Choose Housekeeping Genes'!AP$15,"")</f>
        <v/>
      </c>
      <c r="CG88" s="74" t="str">
        <f ca="1">IF(ISNUMBER(AO88-'Choose Housekeeping Genes'!AQ$15),AO88-'Choose Housekeeping Genes'!AQ$15,"")</f>
        <v/>
      </c>
      <c r="CH88" s="74" t="str">
        <f ca="1">IF(ISNUMBER(AP88-'Choose Housekeeping Genes'!AR$15),AP88-'Choose Housekeeping Genes'!AR$15,"")</f>
        <v/>
      </c>
      <c r="CI88" s="74" t="str">
        <f ca="1">IF(ISNUMBER(AQ88-'Choose Housekeeping Genes'!AS$15),AQ88-'Choose Housekeeping Genes'!AS$15,"")</f>
        <v/>
      </c>
      <c r="CJ88" s="74" t="str">
        <f ca="1">IF(ISNUMBER(AR88-'Choose Housekeeping Genes'!AT$15),AR88-'Choose Housekeeping Genes'!AT$15,"")</f>
        <v/>
      </c>
      <c r="CK88" s="22" t="e">
        <f t="shared" ca="1" si="9"/>
        <v>#DIV/0!</v>
      </c>
      <c r="CL88" s="111" t="e">
        <f t="shared" ca="1" si="10"/>
        <v>#DIV/0!</v>
      </c>
    </row>
    <row r="89" spans="1:90" ht="12.75" customHeight="1" x14ac:dyDescent="0.2">
      <c r="A89" s="27" t="str">
        <f>'Test Sample Data'!A89</f>
        <v>SRSF2</v>
      </c>
      <c r="B89" s="28" t="s">
        <v>88</v>
      </c>
      <c r="C89" s="74" t="str">
        <f>IF(SUM('Test Sample Data'!C$3:C$98)&gt;10,IF(AND(ISNUMBER('Test Sample Data'!C89),'Test Sample Data'!C89&lt;35,'Test Sample Data'!C89&gt;0),'Test Sample Data'!C89-'Choose Housekeeping Genes'!D$25,35-'Choose Housekeeping Genes'!D$25),"")</f>
        <v/>
      </c>
      <c r="D89" s="74" t="str">
        <f>IF(SUM('Test Sample Data'!D$3:D$98)&gt;10,IF(AND(ISNUMBER('Test Sample Data'!D89),'Test Sample Data'!D89&lt;35,'Test Sample Data'!D89&gt;0),'Test Sample Data'!D89-'Choose Housekeeping Genes'!E$25,35-'Choose Housekeeping Genes'!E$25),"")</f>
        <v/>
      </c>
      <c r="E89" s="74" t="str">
        <f>IF(SUM('Test Sample Data'!E$3:E$98)&gt;10,IF(AND(ISNUMBER('Test Sample Data'!E89),'Test Sample Data'!E89&lt;35,'Test Sample Data'!E89&gt;0),'Test Sample Data'!E89-'Choose Housekeeping Genes'!F$25,35-'Choose Housekeeping Genes'!F$25),"")</f>
        <v/>
      </c>
      <c r="F89" s="74" t="str">
        <f>IF(SUM('Test Sample Data'!F$3:F$98)&gt;10,IF(AND(ISNUMBER('Test Sample Data'!F89),'Test Sample Data'!F89&lt;35,'Test Sample Data'!F89&gt;0),'Test Sample Data'!F89-'Choose Housekeeping Genes'!G$25,35-'Choose Housekeeping Genes'!G$25),"")</f>
        <v/>
      </c>
      <c r="G89" s="74" t="str">
        <f>IF(SUM('Test Sample Data'!G$3:G$98)&gt;10,IF(AND(ISNUMBER('Test Sample Data'!G89),'Test Sample Data'!G89&lt;35,'Test Sample Data'!G89&gt;0),'Test Sample Data'!G89-'Choose Housekeeping Genes'!H$25,35-'Choose Housekeeping Genes'!H$25),"")</f>
        <v/>
      </c>
      <c r="H89" s="74" t="str">
        <f>IF(SUM('Test Sample Data'!H$3:H$98)&gt;10,IF(AND(ISNUMBER('Test Sample Data'!H89),'Test Sample Data'!H89&lt;35,'Test Sample Data'!H89&gt;0),'Test Sample Data'!H89-'Choose Housekeeping Genes'!I$25,35-'Choose Housekeeping Genes'!I$25),"")</f>
        <v/>
      </c>
      <c r="I89" s="74" t="str">
        <f>IF(SUM('Test Sample Data'!I$3:I$98)&gt;10,IF(AND(ISNUMBER('Test Sample Data'!I89),'Test Sample Data'!I89&lt;35,'Test Sample Data'!I89&gt;0),'Test Sample Data'!I89-'Choose Housekeeping Genes'!J$25,35-'Choose Housekeeping Genes'!J$25),"")</f>
        <v/>
      </c>
      <c r="J89" s="74" t="str">
        <f>IF(SUM('Test Sample Data'!J$3:J$98)&gt;10,IF(AND(ISNUMBER('Test Sample Data'!J89),'Test Sample Data'!J89&lt;35,'Test Sample Data'!J89&gt;0),'Test Sample Data'!J89-'Choose Housekeeping Genes'!K$25,35-'Choose Housekeeping Genes'!K$25),"")</f>
        <v/>
      </c>
      <c r="K89" s="74" t="str">
        <f>IF(SUM('Test Sample Data'!K$3:K$98)&gt;10,IF(AND(ISNUMBER('Test Sample Data'!K89),'Test Sample Data'!K89&lt;35,'Test Sample Data'!K89&gt;0),'Test Sample Data'!K89-'Choose Housekeeping Genes'!L$25,35-'Choose Housekeeping Genes'!L$25),"")</f>
        <v/>
      </c>
      <c r="L89" s="74" t="str">
        <f>IF(SUM('Test Sample Data'!L$3:L$98)&gt;10,IF(AND(ISNUMBER('Test Sample Data'!L89),'Test Sample Data'!L89&lt;35,'Test Sample Data'!L89&gt;0),'Test Sample Data'!L89-'Choose Housekeeping Genes'!M$25,35-'Choose Housekeeping Genes'!M$25),"")</f>
        <v/>
      </c>
      <c r="M89" s="74" t="str">
        <f>IF(SUM('Test Sample Data'!M$3:M$98)&gt;10,IF(AND(ISNUMBER('Test Sample Data'!M89),'Test Sample Data'!M89&lt;35,'Test Sample Data'!M89&gt;0),'Test Sample Data'!M89-'Choose Housekeeping Genes'!N$25,35-'Choose Housekeeping Genes'!N$25),"")</f>
        <v/>
      </c>
      <c r="N89" s="74" t="str">
        <f>IF(SUM('Test Sample Data'!N$3:N$98)&gt;10,IF(AND(ISNUMBER('Test Sample Data'!N89),'Test Sample Data'!N89&lt;35,'Test Sample Data'!N89&gt;0),'Test Sample Data'!N89-'Choose Housekeeping Genes'!O$25,35-'Choose Housekeeping Genes'!O$25),"")</f>
        <v/>
      </c>
      <c r="O89" s="74" t="str">
        <f>IF(SUM('Test Sample Data'!O$3:O$98)&gt;10,IF(AND(ISNUMBER('Test Sample Data'!O89),'Test Sample Data'!O89&lt;35,'Test Sample Data'!O89&gt;0),'Test Sample Data'!O89-'Choose Housekeeping Genes'!P$25,35-'Choose Housekeeping Genes'!P$25),"")</f>
        <v/>
      </c>
      <c r="P89" s="74" t="str">
        <f>IF(SUM('Test Sample Data'!P$3:P$98)&gt;10,IF(AND(ISNUMBER('Test Sample Data'!P89),'Test Sample Data'!P89&lt;35,'Test Sample Data'!P89&gt;0),'Test Sample Data'!P89-'Choose Housekeeping Genes'!Q$25,35-'Choose Housekeeping Genes'!Q$25),"")</f>
        <v/>
      </c>
      <c r="Q89" s="74" t="str">
        <f>IF(SUM('Test Sample Data'!Q$3:Q$98)&gt;10,IF(AND(ISNUMBER('Test Sample Data'!Q89),'Test Sample Data'!Q89&lt;35,'Test Sample Data'!Q89&gt;0),'Test Sample Data'!Q89-'Choose Housekeeping Genes'!R$25,35-'Choose Housekeeping Genes'!R$25),"")</f>
        <v/>
      </c>
      <c r="R89" s="74" t="str">
        <f>IF(SUM('Test Sample Data'!R$3:R$98)&gt;10,IF(AND(ISNUMBER('Test Sample Data'!R89),'Test Sample Data'!R89&lt;35,'Test Sample Data'!R89&gt;0),'Test Sample Data'!R89-'Choose Housekeeping Genes'!S$25,35-'Choose Housekeeping Genes'!S$25),"")</f>
        <v/>
      </c>
      <c r="S89" s="74" t="str">
        <f>IF(SUM('Test Sample Data'!S$3:S$98)&gt;10,IF(AND(ISNUMBER('Test Sample Data'!S89),'Test Sample Data'!S89&lt;35,'Test Sample Data'!S89&gt;0),'Test Sample Data'!S89-'Choose Housekeeping Genes'!T$25,35-'Choose Housekeeping Genes'!T$25),"")</f>
        <v/>
      </c>
      <c r="T89" s="74" t="str">
        <f>IF(SUM('Test Sample Data'!T$3:T$98)&gt;10,IF(AND(ISNUMBER('Test Sample Data'!T89),'Test Sample Data'!T89&lt;35,'Test Sample Data'!T89&gt;0),'Test Sample Data'!T89-'Choose Housekeeping Genes'!U$25,35-'Choose Housekeeping Genes'!U$25),"")</f>
        <v/>
      </c>
      <c r="U89" s="74" t="str">
        <f>IF(SUM('Test Sample Data'!U$3:U$98)&gt;10,IF(AND(ISNUMBER('Test Sample Data'!U89),'Test Sample Data'!U89&lt;35,'Test Sample Data'!U89&gt;0),'Test Sample Data'!U89-'Choose Housekeeping Genes'!V$25,35-'Choose Housekeeping Genes'!V$25),"")</f>
        <v/>
      </c>
      <c r="V89" s="74" t="str">
        <f>IF(SUM('Test Sample Data'!V$3:V$98)&gt;10,IF(AND(ISNUMBER('Test Sample Data'!V89),'Test Sample Data'!V89&lt;35,'Test Sample Data'!V89&gt;0),'Test Sample Data'!V89-'Choose Housekeeping Genes'!W$25,35-'Choose Housekeeping Genes'!W$25),"")</f>
        <v/>
      </c>
      <c r="W89" s="138" t="str">
        <f>'Control Sample Data'!A89</f>
        <v>SRSF2</v>
      </c>
      <c r="X89" s="139" t="s">
        <v>88</v>
      </c>
      <c r="Y89" s="74" t="str">
        <f>IF(SUM('Control Sample Data'!C$3:C$98)&gt;10,IF(AND(ISNUMBER('Control Sample Data'!C89),'Control Sample Data'!C89&lt;35,'Control Sample Data'!C89&gt;0),'Control Sample Data'!C89-'Choose Housekeeping Genes'!AA$25,35-'Choose Housekeeping Genes'!AA$25),"")</f>
        <v/>
      </c>
      <c r="Z89" s="74" t="str">
        <f>IF(SUM('Control Sample Data'!D$3:D$98)&gt;10,IF(AND(ISNUMBER('Control Sample Data'!D89),'Control Sample Data'!D89&lt;35,'Control Sample Data'!D89&gt;0),'Control Sample Data'!D89-'Choose Housekeeping Genes'!AB$25,35-'Choose Housekeeping Genes'!AB$25),"")</f>
        <v/>
      </c>
      <c r="AA89" s="74" t="str">
        <f>IF(SUM('Control Sample Data'!E$3:E$98)&gt;10,IF(AND(ISNUMBER('Control Sample Data'!E89),'Control Sample Data'!E89&lt;35,'Control Sample Data'!E89&gt;0),'Control Sample Data'!E89-'Choose Housekeeping Genes'!AC$25,35-'Choose Housekeeping Genes'!AC$25),"")</f>
        <v/>
      </c>
      <c r="AB89" s="74" t="str">
        <f>IF(SUM('Control Sample Data'!F$3:F$98)&gt;10,IF(AND(ISNUMBER('Control Sample Data'!F89),'Control Sample Data'!F89&lt;35,'Control Sample Data'!F89&gt;0),'Control Sample Data'!F89-'Choose Housekeeping Genes'!AD$25,35-'Choose Housekeeping Genes'!AD$25),"")</f>
        <v/>
      </c>
      <c r="AC89" s="74" t="str">
        <f>IF(SUM('Control Sample Data'!G$3:G$98)&gt;10,IF(AND(ISNUMBER('Control Sample Data'!G89),'Control Sample Data'!G89&lt;35,'Control Sample Data'!G89&gt;0),'Control Sample Data'!G89-'Choose Housekeeping Genes'!AE$25,35-'Choose Housekeeping Genes'!AE$25),"")</f>
        <v/>
      </c>
      <c r="AD89" s="74" t="str">
        <f>IF(SUM('Control Sample Data'!H$3:H$98)&gt;10,IF(AND(ISNUMBER('Control Sample Data'!H89),'Control Sample Data'!H89&lt;35,'Control Sample Data'!H89&gt;0),'Control Sample Data'!H89-'Choose Housekeeping Genes'!AF$25,35-'Choose Housekeeping Genes'!AF$25),"")</f>
        <v/>
      </c>
      <c r="AE89" s="74" t="str">
        <f>IF(SUM('Control Sample Data'!I$3:I$98)&gt;10,IF(AND(ISNUMBER('Control Sample Data'!I89),'Control Sample Data'!I89&lt;35,'Control Sample Data'!I89&gt;0),'Control Sample Data'!I89-'Choose Housekeeping Genes'!AG$25,35-'Choose Housekeeping Genes'!AG$25),"")</f>
        <v/>
      </c>
      <c r="AF89" s="74" t="str">
        <f>IF(SUM('Control Sample Data'!J$3:J$98)&gt;10,IF(AND(ISNUMBER('Control Sample Data'!J89),'Control Sample Data'!J89&lt;35,'Control Sample Data'!J89&gt;0),'Control Sample Data'!J89-'Choose Housekeeping Genes'!AH$25,35-'Choose Housekeeping Genes'!AH$25),"")</f>
        <v/>
      </c>
      <c r="AG89" s="74" t="str">
        <f>IF(SUM('Control Sample Data'!K$3:K$98)&gt;10,IF(AND(ISNUMBER('Control Sample Data'!K89),'Control Sample Data'!K89&lt;35,'Control Sample Data'!K89&gt;0),'Control Sample Data'!K89-'Choose Housekeeping Genes'!AI$25,35-'Choose Housekeeping Genes'!AI$25),"")</f>
        <v/>
      </c>
      <c r="AH89" s="74" t="str">
        <f>IF(SUM('Control Sample Data'!L$3:L$98)&gt;10,IF(AND(ISNUMBER('Control Sample Data'!L89),'Control Sample Data'!L89&lt;35,'Control Sample Data'!L89&gt;0),'Control Sample Data'!L89-'Choose Housekeeping Genes'!AJ$25,35-'Choose Housekeeping Genes'!AJ$25),"")</f>
        <v/>
      </c>
      <c r="AI89" s="74" t="str">
        <f>IF(SUM('Control Sample Data'!M$3:M$98)&gt;10,IF(AND(ISNUMBER('Control Sample Data'!M89),'Control Sample Data'!M89&lt;35,'Control Sample Data'!M89&gt;0),'Control Sample Data'!M89-'Choose Housekeeping Genes'!AK$25,35-'Choose Housekeeping Genes'!AK$25),"")</f>
        <v/>
      </c>
      <c r="AJ89" s="74" t="str">
        <f>IF(SUM('Control Sample Data'!N$3:N$98)&gt;10,IF(AND(ISNUMBER('Control Sample Data'!N89),'Control Sample Data'!N89&lt;35,'Control Sample Data'!N89&gt;0),'Control Sample Data'!N89-'Choose Housekeeping Genes'!AL$25,35-'Choose Housekeeping Genes'!AL$25),"")</f>
        <v/>
      </c>
      <c r="AK89" s="74" t="str">
        <f>IF(SUM('Control Sample Data'!O$3:O$98)&gt;10,IF(AND(ISNUMBER('Control Sample Data'!O89),'Control Sample Data'!O89&lt;35,'Control Sample Data'!O89&gt;0),'Control Sample Data'!O89-'Choose Housekeeping Genes'!AM$25,35-'Choose Housekeeping Genes'!AM$25),"")</f>
        <v/>
      </c>
      <c r="AL89" s="74" t="str">
        <f>IF(SUM('Control Sample Data'!P$3:P$98)&gt;10,IF(AND(ISNUMBER('Control Sample Data'!P89),'Control Sample Data'!P89&lt;35,'Control Sample Data'!P89&gt;0),'Control Sample Data'!P89-'Choose Housekeeping Genes'!AN$25,35-'Choose Housekeeping Genes'!AN$25),"")</f>
        <v/>
      </c>
      <c r="AM89" s="74" t="str">
        <f>IF(SUM('Control Sample Data'!Q$3:Q$98)&gt;10,IF(AND(ISNUMBER('Control Sample Data'!Q89),'Control Sample Data'!Q89&lt;35,'Control Sample Data'!Q89&gt;0),'Control Sample Data'!Q89-'Choose Housekeeping Genes'!AO$25,35-'Choose Housekeeping Genes'!AO$25),"")</f>
        <v/>
      </c>
      <c r="AN89" s="74" t="str">
        <f>IF(SUM('Control Sample Data'!R$3:R$98)&gt;10,IF(AND(ISNUMBER('Control Sample Data'!R89),'Control Sample Data'!R89&lt;35,'Control Sample Data'!R89&gt;0),'Control Sample Data'!R89-'Choose Housekeeping Genes'!AP$25,35-'Choose Housekeeping Genes'!AP$25),"")</f>
        <v/>
      </c>
      <c r="AO89" s="74" t="str">
        <f>IF(SUM('Control Sample Data'!S$3:S$98)&gt;10,IF(AND(ISNUMBER('Control Sample Data'!S89),'Control Sample Data'!S89&lt;35,'Control Sample Data'!S89&gt;0),'Control Sample Data'!S89-'Choose Housekeeping Genes'!AQ$25,35-'Choose Housekeeping Genes'!AQ$25),"")</f>
        <v/>
      </c>
      <c r="AP89" s="74" t="str">
        <f>IF(SUM('Control Sample Data'!T$3:T$98)&gt;10,IF(AND(ISNUMBER('Control Sample Data'!T89),'Control Sample Data'!T89&lt;35,'Control Sample Data'!T89&gt;0),'Control Sample Data'!T89-'Choose Housekeeping Genes'!AR$25,35-'Choose Housekeeping Genes'!AR$25),"")</f>
        <v/>
      </c>
      <c r="AQ89" s="74" t="str">
        <f>IF(SUM('Control Sample Data'!U$3:U$98)&gt;10,IF(AND(ISNUMBER('Control Sample Data'!U89),'Control Sample Data'!U89&lt;35,'Control Sample Data'!U89&gt;0),'Control Sample Data'!U89-'Choose Housekeeping Genes'!AS$25,35-'Choose Housekeeping Genes'!AS$25),"")</f>
        <v/>
      </c>
      <c r="AR89" s="74" t="str">
        <f>IF(SUM('Control Sample Data'!V$3:V$98)&gt;10,IF(AND(ISNUMBER('Control Sample Data'!V89),'Control Sample Data'!V89&lt;35,'Control Sample Data'!V89&gt;0),'Control Sample Data'!V89-'Choose Housekeeping Genes'!AT$25,35-'Choose Housekeeping Genes'!AT$25),"")</f>
        <v/>
      </c>
      <c r="AS89" s="29" t="str">
        <f>'Control Sample Data'!A89</f>
        <v>SRSF2</v>
      </c>
      <c r="AT89" s="28" t="s">
        <v>88</v>
      </c>
      <c r="AU89" s="74" t="str">
        <f ca="1">IF(ISNUMBER(C89-'Choose Housekeeping Genes'!D$15),C89-'Choose Housekeeping Genes'!D$15,"")</f>
        <v/>
      </c>
      <c r="AV89" s="74" t="str">
        <f ca="1">IF(ISNUMBER(D89-'Choose Housekeeping Genes'!E$15),D89-'Choose Housekeeping Genes'!E$15,"")</f>
        <v/>
      </c>
      <c r="AW89" s="74" t="str">
        <f ca="1">IF(ISNUMBER(E89-'Choose Housekeeping Genes'!F$15),E89-'Choose Housekeeping Genes'!F$15,"")</f>
        <v/>
      </c>
      <c r="AX89" s="74" t="str">
        <f ca="1">IF(ISNUMBER(F89-'Choose Housekeeping Genes'!G$15),F89-'Choose Housekeeping Genes'!G$15,"")</f>
        <v/>
      </c>
      <c r="AY89" s="74" t="str">
        <f ca="1">IF(ISNUMBER(G89-'Choose Housekeeping Genes'!H$15),G89-'Choose Housekeeping Genes'!H$15,"")</f>
        <v/>
      </c>
      <c r="AZ89" s="74" t="str">
        <f ca="1">IF(ISNUMBER(H89-'Choose Housekeeping Genes'!I$15),H89-'Choose Housekeeping Genes'!I$15,"")</f>
        <v/>
      </c>
      <c r="BA89" s="74" t="str">
        <f ca="1">IF(ISNUMBER(I89-'Choose Housekeeping Genes'!J$15),I89-'Choose Housekeeping Genes'!J$15,"")</f>
        <v/>
      </c>
      <c r="BB89" s="74" t="str">
        <f ca="1">IF(ISNUMBER(J89-'Choose Housekeeping Genes'!K$15),J89-'Choose Housekeeping Genes'!K$15,"")</f>
        <v/>
      </c>
      <c r="BC89" s="74" t="str">
        <f ca="1">IF(ISNUMBER(K89-'Choose Housekeeping Genes'!L$15),K89-'Choose Housekeeping Genes'!L$15,"")</f>
        <v/>
      </c>
      <c r="BD89" s="74" t="str">
        <f ca="1">IF(ISNUMBER(L89-'Choose Housekeeping Genes'!M$15),L89-'Choose Housekeeping Genes'!M$15,"")</f>
        <v/>
      </c>
      <c r="BE89" s="74" t="str">
        <f ca="1">IF(ISNUMBER(M89-'Choose Housekeeping Genes'!N$15),M89-'Choose Housekeeping Genes'!N$15,"")</f>
        <v/>
      </c>
      <c r="BF89" s="74" t="str">
        <f ca="1">IF(ISNUMBER(N89-'Choose Housekeeping Genes'!O$15),N89-'Choose Housekeeping Genes'!O$15,"")</f>
        <v/>
      </c>
      <c r="BG89" s="74" t="str">
        <f ca="1">IF(ISNUMBER(O89-'Choose Housekeeping Genes'!P$15),O89-'Choose Housekeeping Genes'!P$15,"")</f>
        <v/>
      </c>
      <c r="BH89" s="74" t="str">
        <f ca="1">IF(ISNUMBER(P89-'Choose Housekeeping Genes'!Q$15),P89-'Choose Housekeeping Genes'!Q$15,"")</f>
        <v/>
      </c>
      <c r="BI89" s="74" t="str">
        <f ca="1">IF(ISNUMBER(Q89-'Choose Housekeeping Genes'!R$15),Q89-'Choose Housekeeping Genes'!R$15,"")</f>
        <v/>
      </c>
      <c r="BJ89" s="74" t="str">
        <f ca="1">IF(ISNUMBER(R89-'Choose Housekeeping Genes'!S$15),R89-'Choose Housekeeping Genes'!S$15,"")</f>
        <v/>
      </c>
      <c r="BK89" s="74" t="str">
        <f ca="1">IF(ISNUMBER(S89-'Choose Housekeeping Genes'!T$15),S89-'Choose Housekeeping Genes'!T$15,"")</f>
        <v/>
      </c>
      <c r="BL89" s="74" t="str">
        <f ca="1">IF(ISNUMBER(T89-'Choose Housekeeping Genes'!U$15),T89-'Choose Housekeeping Genes'!U$15,"")</f>
        <v/>
      </c>
      <c r="BM89" s="74" t="str">
        <f ca="1">IF(ISNUMBER(U89-'Choose Housekeeping Genes'!V$15),U89-'Choose Housekeeping Genes'!V$15,"")</f>
        <v/>
      </c>
      <c r="BN89" s="74" t="str">
        <f ca="1">IF(ISNUMBER(V89-'Choose Housekeeping Genes'!W$15),V89-'Choose Housekeeping Genes'!W$15,"")</f>
        <v/>
      </c>
      <c r="BO89" s="141" t="str">
        <f t="shared" si="8"/>
        <v>SRSF2</v>
      </c>
      <c r="BP89" s="139" t="s">
        <v>88</v>
      </c>
      <c r="BQ89" s="74" t="str">
        <f ca="1">IF(ISNUMBER(Y89-'Choose Housekeeping Genes'!AA$15),Y89-'Choose Housekeeping Genes'!AA$15,"")</f>
        <v/>
      </c>
      <c r="BR89" s="74" t="str">
        <f ca="1">IF(ISNUMBER(Z89-'Choose Housekeeping Genes'!AB$15),Z89-'Choose Housekeeping Genes'!AB$15,"")</f>
        <v/>
      </c>
      <c r="BS89" s="74" t="str">
        <f ca="1">IF(ISNUMBER(AA89-'Choose Housekeeping Genes'!AC$15),AA89-'Choose Housekeeping Genes'!AC$15,"")</f>
        <v/>
      </c>
      <c r="BT89" s="74" t="str">
        <f ca="1">IF(ISNUMBER(AB89-'Choose Housekeeping Genes'!AD$15),AB89-'Choose Housekeeping Genes'!AD$15,"")</f>
        <v/>
      </c>
      <c r="BU89" s="74" t="str">
        <f ca="1">IF(ISNUMBER(AC89-'Choose Housekeeping Genes'!AE$15),AC89-'Choose Housekeeping Genes'!AE$15,"")</f>
        <v/>
      </c>
      <c r="BV89" s="74" t="str">
        <f ca="1">IF(ISNUMBER(AD89-'Choose Housekeeping Genes'!AF$15),AD89-'Choose Housekeeping Genes'!AF$15,"")</f>
        <v/>
      </c>
      <c r="BW89" s="74" t="str">
        <f ca="1">IF(ISNUMBER(AE89-'Choose Housekeeping Genes'!AG$15),AE89-'Choose Housekeeping Genes'!AG$15,"")</f>
        <v/>
      </c>
      <c r="BX89" s="74" t="str">
        <f ca="1">IF(ISNUMBER(AF89-'Choose Housekeeping Genes'!AH$15),AF89-'Choose Housekeeping Genes'!AH$15,"")</f>
        <v/>
      </c>
      <c r="BY89" s="74" t="str">
        <f ca="1">IF(ISNUMBER(AG89-'Choose Housekeeping Genes'!AI$15),AG89-'Choose Housekeeping Genes'!AI$15,"")</f>
        <v/>
      </c>
      <c r="BZ89" s="74" t="str">
        <f ca="1">IF(ISNUMBER(AH89-'Choose Housekeeping Genes'!AJ$15),AH89-'Choose Housekeeping Genes'!AJ$15,"")</f>
        <v/>
      </c>
      <c r="CA89" s="74" t="str">
        <f ca="1">IF(ISNUMBER(AI89-'Choose Housekeeping Genes'!AK$15),AI89-'Choose Housekeeping Genes'!AK$15,"")</f>
        <v/>
      </c>
      <c r="CB89" s="74" t="str">
        <f ca="1">IF(ISNUMBER(AJ89-'Choose Housekeeping Genes'!AL$15),AJ89-'Choose Housekeeping Genes'!AL$15,"")</f>
        <v/>
      </c>
      <c r="CC89" s="74" t="str">
        <f ca="1">IF(ISNUMBER(AK89-'Choose Housekeeping Genes'!AM$15),AK89-'Choose Housekeeping Genes'!AM$15,"")</f>
        <v/>
      </c>
      <c r="CD89" s="74" t="str">
        <f ca="1">IF(ISNUMBER(AL89-'Choose Housekeeping Genes'!AN$15),AL89-'Choose Housekeeping Genes'!AN$15,"")</f>
        <v/>
      </c>
      <c r="CE89" s="74" t="str">
        <f ca="1">IF(ISNUMBER(AM89-'Choose Housekeeping Genes'!AO$15),AM89-'Choose Housekeeping Genes'!AO$15,"")</f>
        <v/>
      </c>
      <c r="CF89" s="74" t="str">
        <f ca="1">IF(ISNUMBER(AN89-'Choose Housekeeping Genes'!AP$15),AN89-'Choose Housekeeping Genes'!AP$15,"")</f>
        <v/>
      </c>
      <c r="CG89" s="74" t="str">
        <f ca="1">IF(ISNUMBER(AO89-'Choose Housekeeping Genes'!AQ$15),AO89-'Choose Housekeeping Genes'!AQ$15,"")</f>
        <v/>
      </c>
      <c r="CH89" s="74" t="str">
        <f ca="1">IF(ISNUMBER(AP89-'Choose Housekeeping Genes'!AR$15),AP89-'Choose Housekeeping Genes'!AR$15,"")</f>
        <v/>
      </c>
      <c r="CI89" s="74" t="str">
        <f ca="1">IF(ISNUMBER(AQ89-'Choose Housekeeping Genes'!AS$15),AQ89-'Choose Housekeeping Genes'!AS$15,"")</f>
        <v/>
      </c>
      <c r="CJ89" s="74" t="str">
        <f ca="1">IF(ISNUMBER(AR89-'Choose Housekeeping Genes'!AT$15),AR89-'Choose Housekeeping Genes'!AT$15,"")</f>
        <v/>
      </c>
      <c r="CK89" s="22" t="e">
        <f t="shared" ca="1" si="9"/>
        <v>#DIV/0!</v>
      </c>
      <c r="CL89" s="111" t="e">
        <f t="shared" ca="1" si="10"/>
        <v>#DIV/0!</v>
      </c>
    </row>
    <row r="90" spans="1:90" ht="12.75" customHeight="1" x14ac:dyDescent="0.2">
      <c r="A90" s="27" t="str">
        <f>'Test Sample Data'!A90</f>
        <v>EIF3A</v>
      </c>
      <c r="B90" s="28" t="s">
        <v>89</v>
      </c>
      <c r="C90" s="74" t="str">
        <f>IF(SUM('Test Sample Data'!C$3:C$98)&gt;10,IF(AND(ISNUMBER('Test Sample Data'!C90),'Test Sample Data'!C90&lt;35,'Test Sample Data'!C90&gt;0),'Test Sample Data'!C90-'Choose Housekeeping Genes'!D$25,35-'Choose Housekeeping Genes'!D$25),"")</f>
        <v/>
      </c>
      <c r="D90" s="74" t="str">
        <f>IF(SUM('Test Sample Data'!D$3:D$98)&gt;10,IF(AND(ISNUMBER('Test Sample Data'!D90),'Test Sample Data'!D90&lt;35,'Test Sample Data'!D90&gt;0),'Test Sample Data'!D90-'Choose Housekeeping Genes'!E$25,35-'Choose Housekeeping Genes'!E$25),"")</f>
        <v/>
      </c>
      <c r="E90" s="74" t="str">
        <f>IF(SUM('Test Sample Data'!E$3:E$98)&gt;10,IF(AND(ISNUMBER('Test Sample Data'!E90),'Test Sample Data'!E90&lt;35,'Test Sample Data'!E90&gt;0),'Test Sample Data'!E90-'Choose Housekeeping Genes'!F$25,35-'Choose Housekeeping Genes'!F$25),"")</f>
        <v/>
      </c>
      <c r="F90" s="74" t="str">
        <f>IF(SUM('Test Sample Data'!F$3:F$98)&gt;10,IF(AND(ISNUMBER('Test Sample Data'!F90),'Test Sample Data'!F90&lt;35,'Test Sample Data'!F90&gt;0),'Test Sample Data'!F90-'Choose Housekeeping Genes'!G$25,35-'Choose Housekeeping Genes'!G$25),"")</f>
        <v/>
      </c>
      <c r="G90" s="74" t="str">
        <f>IF(SUM('Test Sample Data'!G$3:G$98)&gt;10,IF(AND(ISNUMBER('Test Sample Data'!G90),'Test Sample Data'!G90&lt;35,'Test Sample Data'!G90&gt;0),'Test Sample Data'!G90-'Choose Housekeeping Genes'!H$25,35-'Choose Housekeeping Genes'!H$25),"")</f>
        <v/>
      </c>
      <c r="H90" s="74" t="str">
        <f>IF(SUM('Test Sample Data'!H$3:H$98)&gt;10,IF(AND(ISNUMBER('Test Sample Data'!H90),'Test Sample Data'!H90&lt;35,'Test Sample Data'!H90&gt;0),'Test Sample Data'!H90-'Choose Housekeeping Genes'!I$25,35-'Choose Housekeeping Genes'!I$25),"")</f>
        <v/>
      </c>
      <c r="I90" s="74" t="str">
        <f>IF(SUM('Test Sample Data'!I$3:I$98)&gt;10,IF(AND(ISNUMBER('Test Sample Data'!I90),'Test Sample Data'!I90&lt;35,'Test Sample Data'!I90&gt;0),'Test Sample Data'!I90-'Choose Housekeeping Genes'!J$25,35-'Choose Housekeeping Genes'!J$25),"")</f>
        <v/>
      </c>
      <c r="J90" s="74" t="str">
        <f>IF(SUM('Test Sample Data'!J$3:J$98)&gt;10,IF(AND(ISNUMBER('Test Sample Data'!J90),'Test Sample Data'!J90&lt;35,'Test Sample Data'!J90&gt;0),'Test Sample Data'!J90-'Choose Housekeeping Genes'!K$25,35-'Choose Housekeeping Genes'!K$25),"")</f>
        <v/>
      </c>
      <c r="K90" s="74" t="str">
        <f>IF(SUM('Test Sample Data'!K$3:K$98)&gt;10,IF(AND(ISNUMBER('Test Sample Data'!K90),'Test Sample Data'!K90&lt;35,'Test Sample Data'!K90&gt;0),'Test Sample Data'!K90-'Choose Housekeeping Genes'!L$25,35-'Choose Housekeeping Genes'!L$25),"")</f>
        <v/>
      </c>
      <c r="L90" s="74" t="str">
        <f>IF(SUM('Test Sample Data'!L$3:L$98)&gt;10,IF(AND(ISNUMBER('Test Sample Data'!L90),'Test Sample Data'!L90&lt;35,'Test Sample Data'!L90&gt;0),'Test Sample Data'!L90-'Choose Housekeeping Genes'!M$25,35-'Choose Housekeeping Genes'!M$25),"")</f>
        <v/>
      </c>
      <c r="M90" s="74" t="str">
        <f>IF(SUM('Test Sample Data'!M$3:M$98)&gt;10,IF(AND(ISNUMBER('Test Sample Data'!M90),'Test Sample Data'!M90&lt;35,'Test Sample Data'!M90&gt;0),'Test Sample Data'!M90-'Choose Housekeeping Genes'!N$25,35-'Choose Housekeeping Genes'!N$25),"")</f>
        <v/>
      </c>
      <c r="N90" s="74" t="str">
        <f>IF(SUM('Test Sample Data'!N$3:N$98)&gt;10,IF(AND(ISNUMBER('Test Sample Data'!N90),'Test Sample Data'!N90&lt;35,'Test Sample Data'!N90&gt;0),'Test Sample Data'!N90-'Choose Housekeeping Genes'!O$25,35-'Choose Housekeeping Genes'!O$25),"")</f>
        <v/>
      </c>
      <c r="O90" s="74" t="str">
        <f>IF(SUM('Test Sample Data'!O$3:O$98)&gt;10,IF(AND(ISNUMBER('Test Sample Data'!O90),'Test Sample Data'!O90&lt;35,'Test Sample Data'!O90&gt;0),'Test Sample Data'!O90-'Choose Housekeeping Genes'!P$25,35-'Choose Housekeeping Genes'!P$25),"")</f>
        <v/>
      </c>
      <c r="P90" s="74" t="str">
        <f>IF(SUM('Test Sample Data'!P$3:P$98)&gt;10,IF(AND(ISNUMBER('Test Sample Data'!P90),'Test Sample Data'!P90&lt;35,'Test Sample Data'!P90&gt;0),'Test Sample Data'!P90-'Choose Housekeeping Genes'!Q$25,35-'Choose Housekeeping Genes'!Q$25),"")</f>
        <v/>
      </c>
      <c r="Q90" s="74" t="str">
        <f>IF(SUM('Test Sample Data'!Q$3:Q$98)&gt;10,IF(AND(ISNUMBER('Test Sample Data'!Q90),'Test Sample Data'!Q90&lt;35,'Test Sample Data'!Q90&gt;0),'Test Sample Data'!Q90-'Choose Housekeeping Genes'!R$25,35-'Choose Housekeeping Genes'!R$25),"")</f>
        <v/>
      </c>
      <c r="R90" s="74" t="str">
        <f>IF(SUM('Test Sample Data'!R$3:R$98)&gt;10,IF(AND(ISNUMBER('Test Sample Data'!R90),'Test Sample Data'!R90&lt;35,'Test Sample Data'!R90&gt;0),'Test Sample Data'!R90-'Choose Housekeeping Genes'!S$25,35-'Choose Housekeeping Genes'!S$25),"")</f>
        <v/>
      </c>
      <c r="S90" s="74" t="str">
        <f>IF(SUM('Test Sample Data'!S$3:S$98)&gt;10,IF(AND(ISNUMBER('Test Sample Data'!S90),'Test Sample Data'!S90&lt;35,'Test Sample Data'!S90&gt;0),'Test Sample Data'!S90-'Choose Housekeeping Genes'!T$25,35-'Choose Housekeeping Genes'!T$25),"")</f>
        <v/>
      </c>
      <c r="T90" s="74" t="str">
        <f>IF(SUM('Test Sample Data'!T$3:T$98)&gt;10,IF(AND(ISNUMBER('Test Sample Data'!T90),'Test Sample Data'!T90&lt;35,'Test Sample Data'!T90&gt;0),'Test Sample Data'!T90-'Choose Housekeeping Genes'!U$25,35-'Choose Housekeeping Genes'!U$25),"")</f>
        <v/>
      </c>
      <c r="U90" s="74" t="str">
        <f>IF(SUM('Test Sample Data'!U$3:U$98)&gt;10,IF(AND(ISNUMBER('Test Sample Data'!U90),'Test Sample Data'!U90&lt;35,'Test Sample Data'!U90&gt;0),'Test Sample Data'!U90-'Choose Housekeeping Genes'!V$25,35-'Choose Housekeeping Genes'!V$25),"")</f>
        <v/>
      </c>
      <c r="V90" s="74" t="str">
        <f>IF(SUM('Test Sample Data'!V$3:V$98)&gt;10,IF(AND(ISNUMBER('Test Sample Data'!V90),'Test Sample Data'!V90&lt;35,'Test Sample Data'!V90&gt;0),'Test Sample Data'!V90-'Choose Housekeeping Genes'!W$25,35-'Choose Housekeeping Genes'!W$25),"")</f>
        <v/>
      </c>
      <c r="W90" s="138" t="str">
        <f>'Control Sample Data'!A90</f>
        <v>EIF3A</v>
      </c>
      <c r="X90" s="139" t="s">
        <v>89</v>
      </c>
      <c r="Y90" s="74" t="str">
        <f>IF(SUM('Control Sample Data'!C$3:C$98)&gt;10,IF(AND(ISNUMBER('Control Sample Data'!C90),'Control Sample Data'!C90&lt;35,'Control Sample Data'!C90&gt;0),'Control Sample Data'!C90-'Choose Housekeeping Genes'!AA$25,35-'Choose Housekeeping Genes'!AA$25),"")</f>
        <v/>
      </c>
      <c r="Z90" s="74" t="str">
        <f>IF(SUM('Control Sample Data'!D$3:D$98)&gt;10,IF(AND(ISNUMBER('Control Sample Data'!D90),'Control Sample Data'!D90&lt;35,'Control Sample Data'!D90&gt;0),'Control Sample Data'!D90-'Choose Housekeeping Genes'!AB$25,35-'Choose Housekeeping Genes'!AB$25),"")</f>
        <v/>
      </c>
      <c r="AA90" s="74" t="str">
        <f>IF(SUM('Control Sample Data'!E$3:E$98)&gt;10,IF(AND(ISNUMBER('Control Sample Data'!E90),'Control Sample Data'!E90&lt;35,'Control Sample Data'!E90&gt;0),'Control Sample Data'!E90-'Choose Housekeeping Genes'!AC$25,35-'Choose Housekeeping Genes'!AC$25),"")</f>
        <v/>
      </c>
      <c r="AB90" s="74" t="str">
        <f>IF(SUM('Control Sample Data'!F$3:F$98)&gt;10,IF(AND(ISNUMBER('Control Sample Data'!F90),'Control Sample Data'!F90&lt;35,'Control Sample Data'!F90&gt;0),'Control Sample Data'!F90-'Choose Housekeeping Genes'!AD$25,35-'Choose Housekeeping Genes'!AD$25),"")</f>
        <v/>
      </c>
      <c r="AC90" s="74" t="str">
        <f>IF(SUM('Control Sample Data'!G$3:G$98)&gt;10,IF(AND(ISNUMBER('Control Sample Data'!G90),'Control Sample Data'!G90&lt;35,'Control Sample Data'!G90&gt;0),'Control Sample Data'!G90-'Choose Housekeeping Genes'!AE$25,35-'Choose Housekeeping Genes'!AE$25),"")</f>
        <v/>
      </c>
      <c r="AD90" s="74" t="str">
        <f>IF(SUM('Control Sample Data'!H$3:H$98)&gt;10,IF(AND(ISNUMBER('Control Sample Data'!H90),'Control Sample Data'!H90&lt;35,'Control Sample Data'!H90&gt;0),'Control Sample Data'!H90-'Choose Housekeeping Genes'!AF$25,35-'Choose Housekeeping Genes'!AF$25),"")</f>
        <v/>
      </c>
      <c r="AE90" s="74" t="str">
        <f>IF(SUM('Control Sample Data'!I$3:I$98)&gt;10,IF(AND(ISNUMBER('Control Sample Data'!I90),'Control Sample Data'!I90&lt;35,'Control Sample Data'!I90&gt;0),'Control Sample Data'!I90-'Choose Housekeeping Genes'!AG$25,35-'Choose Housekeeping Genes'!AG$25),"")</f>
        <v/>
      </c>
      <c r="AF90" s="74" t="str">
        <f>IF(SUM('Control Sample Data'!J$3:J$98)&gt;10,IF(AND(ISNUMBER('Control Sample Data'!J90),'Control Sample Data'!J90&lt;35,'Control Sample Data'!J90&gt;0),'Control Sample Data'!J90-'Choose Housekeeping Genes'!AH$25,35-'Choose Housekeeping Genes'!AH$25),"")</f>
        <v/>
      </c>
      <c r="AG90" s="74" t="str">
        <f>IF(SUM('Control Sample Data'!K$3:K$98)&gt;10,IF(AND(ISNUMBER('Control Sample Data'!K90),'Control Sample Data'!K90&lt;35,'Control Sample Data'!K90&gt;0),'Control Sample Data'!K90-'Choose Housekeeping Genes'!AI$25,35-'Choose Housekeeping Genes'!AI$25),"")</f>
        <v/>
      </c>
      <c r="AH90" s="74" t="str">
        <f>IF(SUM('Control Sample Data'!L$3:L$98)&gt;10,IF(AND(ISNUMBER('Control Sample Data'!L90),'Control Sample Data'!L90&lt;35,'Control Sample Data'!L90&gt;0),'Control Sample Data'!L90-'Choose Housekeeping Genes'!AJ$25,35-'Choose Housekeeping Genes'!AJ$25),"")</f>
        <v/>
      </c>
      <c r="AI90" s="74" t="str">
        <f>IF(SUM('Control Sample Data'!M$3:M$98)&gt;10,IF(AND(ISNUMBER('Control Sample Data'!M90),'Control Sample Data'!M90&lt;35,'Control Sample Data'!M90&gt;0),'Control Sample Data'!M90-'Choose Housekeeping Genes'!AK$25,35-'Choose Housekeeping Genes'!AK$25),"")</f>
        <v/>
      </c>
      <c r="AJ90" s="74" t="str">
        <f>IF(SUM('Control Sample Data'!N$3:N$98)&gt;10,IF(AND(ISNUMBER('Control Sample Data'!N90),'Control Sample Data'!N90&lt;35,'Control Sample Data'!N90&gt;0),'Control Sample Data'!N90-'Choose Housekeeping Genes'!AL$25,35-'Choose Housekeeping Genes'!AL$25),"")</f>
        <v/>
      </c>
      <c r="AK90" s="74" t="str">
        <f>IF(SUM('Control Sample Data'!O$3:O$98)&gt;10,IF(AND(ISNUMBER('Control Sample Data'!O90),'Control Sample Data'!O90&lt;35,'Control Sample Data'!O90&gt;0),'Control Sample Data'!O90-'Choose Housekeeping Genes'!AM$25,35-'Choose Housekeeping Genes'!AM$25),"")</f>
        <v/>
      </c>
      <c r="AL90" s="74" t="str">
        <f>IF(SUM('Control Sample Data'!P$3:P$98)&gt;10,IF(AND(ISNUMBER('Control Sample Data'!P90),'Control Sample Data'!P90&lt;35,'Control Sample Data'!P90&gt;0),'Control Sample Data'!P90-'Choose Housekeeping Genes'!AN$25,35-'Choose Housekeeping Genes'!AN$25),"")</f>
        <v/>
      </c>
      <c r="AM90" s="74" t="str">
        <f>IF(SUM('Control Sample Data'!Q$3:Q$98)&gt;10,IF(AND(ISNUMBER('Control Sample Data'!Q90),'Control Sample Data'!Q90&lt;35,'Control Sample Data'!Q90&gt;0),'Control Sample Data'!Q90-'Choose Housekeeping Genes'!AO$25,35-'Choose Housekeeping Genes'!AO$25),"")</f>
        <v/>
      </c>
      <c r="AN90" s="74" t="str">
        <f>IF(SUM('Control Sample Data'!R$3:R$98)&gt;10,IF(AND(ISNUMBER('Control Sample Data'!R90),'Control Sample Data'!R90&lt;35,'Control Sample Data'!R90&gt;0),'Control Sample Data'!R90-'Choose Housekeeping Genes'!AP$25,35-'Choose Housekeeping Genes'!AP$25),"")</f>
        <v/>
      </c>
      <c r="AO90" s="74" t="str">
        <f>IF(SUM('Control Sample Data'!S$3:S$98)&gt;10,IF(AND(ISNUMBER('Control Sample Data'!S90),'Control Sample Data'!S90&lt;35,'Control Sample Data'!S90&gt;0),'Control Sample Data'!S90-'Choose Housekeeping Genes'!AQ$25,35-'Choose Housekeeping Genes'!AQ$25),"")</f>
        <v/>
      </c>
      <c r="AP90" s="74" t="str">
        <f>IF(SUM('Control Sample Data'!T$3:T$98)&gt;10,IF(AND(ISNUMBER('Control Sample Data'!T90),'Control Sample Data'!T90&lt;35,'Control Sample Data'!T90&gt;0),'Control Sample Data'!T90-'Choose Housekeeping Genes'!AR$25,35-'Choose Housekeeping Genes'!AR$25),"")</f>
        <v/>
      </c>
      <c r="AQ90" s="74" t="str">
        <f>IF(SUM('Control Sample Data'!U$3:U$98)&gt;10,IF(AND(ISNUMBER('Control Sample Data'!U90),'Control Sample Data'!U90&lt;35,'Control Sample Data'!U90&gt;0),'Control Sample Data'!U90-'Choose Housekeeping Genes'!AS$25,35-'Choose Housekeeping Genes'!AS$25),"")</f>
        <v/>
      </c>
      <c r="AR90" s="74" t="str">
        <f>IF(SUM('Control Sample Data'!V$3:V$98)&gt;10,IF(AND(ISNUMBER('Control Sample Data'!V90),'Control Sample Data'!V90&lt;35,'Control Sample Data'!V90&gt;0),'Control Sample Data'!V90-'Choose Housekeeping Genes'!AT$25,35-'Choose Housekeeping Genes'!AT$25),"")</f>
        <v/>
      </c>
      <c r="AS90" s="29" t="str">
        <f>'Control Sample Data'!A90</f>
        <v>EIF3A</v>
      </c>
      <c r="AT90" s="28" t="s">
        <v>89</v>
      </c>
      <c r="AU90" s="74" t="str">
        <f ca="1">IF(ISNUMBER(C90-'Choose Housekeeping Genes'!D$15),C90-'Choose Housekeeping Genes'!D$15,"")</f>
        <v/>
      </c>
      <c r="AV90" s="74" t="str">
        <f ca="1">IF(ISNUMBER(D90-'Choose Housekeeping Genes'!E$15),D90-'Choose Housekeeping Genes'!E$15,"")</f>
        <v/>
      </c>
      <c r="AW90" s="74" t="str">
        <f ca="1">IF(ISNUMBER(E90-'Choose Housekeeping Genes'!F$15),E90-'Choose Housekeeping Genes'!F$15,"")</f>
        <v/>
      </c>
      <c r="AX90" s="74" t="str">
        <f ca="1">IF(ISNUMBER(F90-'Choose Housekeeping Genes'!G$15),F90-'Choose Housekeeping Genes'!G$15,"")</f>
        <v/>
      </c>
      <c r="AY90" s="74" t="str">
        <f ca="1">IF(ISNUMBER(G90-'Choose Housekeeping Genes'!H$15),G90-'Choose Housekeeping Genes'!H$15,"")</f>
        <v/>
      </c>
      <c r="AZ90" s="74" t="str">
        <f ca="1">IF(ISNUMBER(H90-'Choose Housekeeping Genes'!I$15),H90-'Choose Housekeeping Genes'!I$15,"")</f>
        <v/>
      </c>
      <c r="BA90" s="74" t="str">
        <f ca="1">IF(ISNUMBER(I90-'Choose Housekeeping Genes'!J$15),I90-'Choose Housekeeping Genes'!J$15,"")</f>
        <v/>
      </c>
      <c r="BB90" s="74" t="str">
        <f ca="1">IF(ISNUMBER(J90-'Choose Housekeeping Genes'!K$15),J90-'Choose Housekeeping Genes'!K$15,"")</f>
        <v/>
      </c>
      <c r="BC90" s="74" t="str">
        <f ca="1">IF(ISNUMBER(K90-'Choose Housekeeping Genes'!L$15),K90-'Choose Housekeeping Genes'!L$15,"")</f>
        <v/>
      </c>
      <c r="BD90" s="74" t="str">
        <f ca="1">IF(ISNUMBER(L90-'Choose Housekeeping Genes'!M$15),L90-'Choose Housekeeping Genes'!M$15,"")</f>
        <v/>
      </c>
      <c r="BE90" s="74" t="str">
        <f ca="1">IF(ISNUMBER(M90-'Choose Housekeeping Genes'!N$15),M90-'Choose Housekeeping Genes'!N$15,"")</f>
        <v/>
      </c>
      <c r="BF90" s="74" t="str">
        <f ca="1">IF(ISNUMBER(N90-'Choose Housekeeping Genes'!O$15),N90-'Choose Housekeeping Genes'!O$15,"")</f>
        <v/>
      </c>
      <c r="BG90" s="74" t="str">
        <f ca="1">IF(ISNUMBER(O90-'Choose Housekeeping Genes'!P$15),O90-'Choose Housekeeping Genes'!P$15,"")</f>
        <v/>
      </c>
      <c r="BH90" s="74" t="str">
        <f ca="1">IF(ISNUMBER(P90-'Choose Housekeeping Genes'!Q$15),P90-'Choose Housekeeping Genes'!Q$15,"")</f>
        <v/>
      </c>
      <c r="BI90" s="74" t="str">
        <f ca="1">IF(ISNUMBER(Q90-'Choose Housekeeping Genes'!R$15),Q90-'Choose Housekeeping Genes'!R$15,"")</f>
        <v/>
      </c>
      <c r="BJ90" s="74" t="str">
        <f ca="1">IF(ISNUMBER(R90-'Choose Housekeeping Genes'!S$15),R90-'Choose Housekeeping Genes'!S$15,"")</f>
        <v/>
      </c>
      <c r="BK90" s="74" t="str">
        <f ca="1">IF(ISNUMBER(S90-'Choose Housekeeping Genes'!T$15),S90-'Choose Housekeeping Genes'!T$15,"")</f>
        <v/>
      </c>
      <c r="BL90" s="74" t="str">
        <f ca="1">IF(ISNUMBER(T90-'Choose Housekeeping Genes'!U$15),T90-'Choose Housekeeping Genes'!U$15,"")</f>
        <v/>
      </c>
      <c r="BM90" s="74" t="str">
        <f ca="1">IF(ISNUMBER(U90-'Choose Housekeeping Genes'!V$15),U90-'Choose Housekeeping Genes'!V$15,"")</f>
        <v/>
      </c>
      <c r="BN90" s="74" t="str">
        <f ca="1">IF(ISNUMBER(V90-'Choose Housekeeping Genes'!W$15),V90-'Choose Housekeeping Genes'!W$15,"")</f>
        <v/>
      </c>
      <c r="BO90" s="141" t="str">
        <f t="shared" si="8"/>
        <v>EIF3A</v>
      </c>
      <c r="BP90" s="139" t="s">
        <v>89</v>
      </c>
      <c r="BQ90" s="74" t="str">
        <f ca="1">IF(ISNUMBER(Y90-'Choose Housekeeping Genes'!AA$15),Y90-'Choose Housekeeping Genes'!AA$15,"")</f>
        <v/>
      </c>
      <c r="BR90" s="74" t="str">
        <f ca="1">IF(ISNUMBER(Z90-'Choose Housekeeping Genes'!AB$15),Z90-'Choose Housekeeping Genes'!AB$15,"")</f>
        <v/>
      </c>
      <c r="BS90" s="74" t="str">
        <f ca="1">IF(ISNUMBER(AA90-'Choose Housekeeping Genes'!AC$15),AA90-'Choose Housekeeping Genes'!AC$15,"")</f>
        <v/>
      </c>
      <c r="BT90" s="74" t="str">
        <f ca="1">IF(ISNUMBER(AB90-'Choose Housekeeping Genes'!AD$15),AB90-'Choose Housekeeping Genes'!AD$15,"")</f>
        <v/>
      </c>
      <c r="BU90" s="74" t="str">
        <f ca="1">IF(ISNUMBER(AC90-'Choose Housekeeping Genes'!AE$15),AC90-'Choose Housekeeping Genes'!AE$15,"")</f>
        <v/>
      </c>
      <c r="BV90" s="74" t="str">
        <f ca="1">IF(ISNUMBER(AD90-'Choose Housekeeping Genes'!AF$15),AD90-'Choose Housekeeping Genes'!AF$15,"")</f>
        <v/>
      </c>
      <c r="BW90" s="74" t="str">
        <f ca="1">IF(ISNUMBER(AE90-'Choose Housekeeping Genes'!AG$15),AE90-'Choose Housekeeping Genes'!AG$15,"")</f>
        <v/>
      </c>
      <c r="BX90" s="74" t="str">
        <f ca="1">IF(ISNUMBER(AF90-'Choose Housekeeping Genes'!AH$15),AF90-'Choose Housekeeping Genes'!AH$15,"")</f>
        <v/>
      </c>
      <c r="BY90" s="74" t="str">
        <f ca="1">IF(ISNUMBER(AG90-'Choose Housekeeping Genes'!AI$15),AG90-'Choose Housekeeping Genes'!AI$15,"")</f>
        <v/>
      </c>
      <c r="BZ90" s="74" t="str">
        <f ca="1">IF(ISNUMBER(AH90-'Choose Housekeeping Genes'!AJ$15),AH90-'Choose Housekeeping Genes'!AJ$15,"")</f>
        <v/>
      </c>
      <c r="CA90" s="74" t="str">
        <f ca="1">IF(ISNUMBER(AI90-'Choose Housekeeping Genes'!AK$15),AI90-'Choose Housekeeping Genes'!AK$15,"")</f>
        <v/>
      </c>
      <c r="CB90" s="74" t="str">
        <f ca="1">IF(ISNUMBER(AJ90-'Choose Housekeeping Genes'!AL$15),AJ90-'Choose Housekeeping Genes'!AL$15,"")</f>
        <v/>
      </c>
      <c r="CC90" s="74" t="str">
        <f ca="1">IF(ISNUMBER(AK90-'Choose Housekeeping Genes'!AM$15),AK90-'Choose Housekeeping Genes'!AM$15,"")</f>
        <v/>
      </c>
      <c r="CD90" s="74" t="str">
        <f ca="1">IF(ISNUMBER(AL90-'Choose Housekeeping Genes'!AN$15),AL90-'Choose Housekeeping Genes'!AN$15,"")</f>
        <v/>
      </c>
      <c r="CE90" s="74" t="str">
        <f ca="1">IF(ISNUMBER(AM90-'Choose Housekeeping Genes'!AO$15),AM90-'Choose Housekeeping Genes'!AO$15,"")</f>
        <v/>
      </c>
      <c r="CF90" s="74" t="str">
        <f ca="1">IF(ISNUMBER(AN90-'Choose Housekeeping Genes'!AP$15),AN90-'Choose Housekeeping Genes'!AP$15,"")</f>
        <v/>
      </c>
      <c r="CG90" s="74" t="str">
        <f ca="1">IF(ISNUMBER(AO90-'Choose Housekeeping Genes'!AQ$15),AO90-'Choose Housekeeping Genes'!AQ$15,"")</f>
        <v/>
      </c>
      <c r="CH90" s="74" t="str">
        <f ca="1">IF(ISNUMBER(AP90-'Choose Housekeeping Genes'!AR$15),AP90-'Choose Housekeeping Genes'!AR$15,"")</f>
        <v/>
      </c>
      <c r="CI90" s="74" t="str">
        <f ca="1">IF(ISNUMBER(AQ90-'Choose Housekeeping Genes'!AS$15),AQ90-'Choose Housekeeping Genes'!AS$15,"")</f>
        <v/>
      </c>
      <c r="CJ90" s="74" t="str">
        <f ca="1">IF(ISNUMBER(AR90-'Choose Housekeeping Genes'!AT$15),AR90-'Choose Housekeeping Genes'!AT$15,"")</f>
        <v/>
      </c>
      <c r="CK90" s="22" t="e">
        <f t="shared" ca="1" si="9"/>
        <v>#DIV/0!</v>
      </c>
      <c r="CL90" s="111" t="e">
        <f t="shared" ca="1" si="10"/>
        <v>#DIV/0!</v>
      </c>
    </row>
    <row r="91" spans="1:90" ht="12.75" customHeight="1" x14ac:dyDescent="0.2">
      <c r="A91" s="27" t="str">
        <f>'Test Sample Data'!A91</f>
        <v>EIF3B</v>
      </c>
      <c r="B91" s="28" t="s">
        <v>90</v>
      </c>
      <c r="C91" s="74" t="str">
        <f>IF(SUM('Test Sample Data'!C$3:C$98)&gt;10,IF(AND(ISNUMBER('Test Sample Data'!C91),'Test Sample Data'!C91&lt;35,'Test Sample Data'!C91&gt;0),'Test Sample Data'!C91-'Choose Housekeeping Genes'!D$25,35-'Choose Housekeeping Genes'!D$25),"")</f>
        <v/>
      </c>
      <c r="D91" s="74" t="str">
        <f>IF(SUM('Test Sample Data'!D$3:D$98)&gt;10,IF(AND(ISNUMBER('Test Sample Data'!D91),'Test Sample Data'!D91&lt;35,'Test Sample Data'!D91&gt;0),'Test Sample Data'!D91-'Choose Housekeeping Genes'!E$25,35-'Choose Housekeeping Genes'!E$25),"")</f>
        <v/>
      </c>
      <c r="E91" s="74" t="str">
        <f>IF(SUM('Test Sample Data'!E$3:E$98)&gt;10,IF(AND(ISNUMBER('Test Sample Data'!E91),'Test Sample Data'!E91&lt;35,'Test Sample Data'!E91&gt;0),'Test Sample Data'!E91-'Choose Housekeeping Genes'!F$25,35-'Choose Housekeeping Genes'!F$25),"")</f>
        <v/>
      </c>
      <c r="F91" s="74" t="str">
        <f>IF(SUM('Test Sample Data'!F$3:F$98)&gt;10,IF(AND(ISNUMBER('Test Sample Data'!F91),'Test Sample Data'!F91&lt;35,'Test Sample Data'!F91&gt;0),'Test Sample Data'!F91-'Choose Housekeeping Genes'!G$25,35-'Choose Housekeeping Genes'!G$25),"")</f>
        <v/>
      </c>
      <c r="G91" s="74" t="str">
        <f>IF(SUM('Test Sample Data'!G$3:G$98)&gt;10,IF(AND(ISNUMBER('Test Sample Data'!G91),'Test Sample Data'!G91&lt;35,'Test Sample Data'!G91&gt;0),'Test Sample Data'!G91-'Choose Housekeeping Genes'!H$25,35-'Choose Housekeeping Genes'!H$25),"")</f>
        <v/>
      </c>
      <c r="H91" s="74" t="str">
        <f>IF(SUM('Test Sample Data'!H$3:H$98)&gt;10,IF(AND(ISNUMBER('Test Sample Data'!H91),'Test Sample Data'!H91&lt;35,'Test Sample Data'!H91&gt;0),'Test Sample Data'!H91-'Choose Housekeeping Genes'!I$25,35-'Choose Housekeeping Genes'!I$25),"")</f>
        <v/>
      </c>
      <c r="I91" s="74" t="str">
        <f>IF(SUM('Test Sample Data'!I$3:I$98)&gt;10,IF(AND(ISNUMBER('Test Sample Data'!I91),'Test Sample Data'!I91&lt;35,'Test Sample Data'!I91&gt;0),'Test Sample Data'!I91-'Choose Housekeeping Genes'!J$25,35-'Choose Housekeeping Genes'!J$25),"")</f>
        <v/>
      </c>
      <c r="J91" s="74" t="str">
        <f>IF(SUM('Test Sample Data'!J$3:J$98)&gt;10,IF(AND(ISNUMBER('Test Sample Data'!J91),'Test Sample Data'!J91&lt;35,'Test Sample Data'!J91&gt;0),'Test Sample Data'!J91-'Choose Housekeeping Genes'!K$25,35-'Choose Housekeeping Genes'!K$25),"")</f>
        <v/>
      </c>
      <c r="K91" s="74" t="str">
        <f>IF(SUM('Test Sample Data'!K$3:K$98)&gt;10,IF(AND(ISNUMBER('Test Sample Data'!K91),'Test Sample Data'!K91&lt;35,'Test Sample Data'!K91&gt;0),'Test Sample Data'!K91-'Choose Housekeeping Genes'!L$25,35-'Choose Housekeeping Genes'!L$25),"")</f>
        <v/>
      </c>
      <c r="L91" s="74" t="str">
        <f>IF(SUM('Test Sample Data'!L$3:L$98)&gt;10,IF(AND(ISNUMBER('Test Sample Data'!L91),'Test Sample Data'!L91&lt;35,'Test Sample Data'!L91&gt;0),'Test Sample Data'!L91-'Choose Housekeeping Genes'!M$25,35-'Choose Housekeeping Genes'!M$25),"")</f>
        <v/>
      </c>
      <c r="M91" s="74" t="str">
        <f>IF(SUM('Test Sample Data'!M$3:M$98)&gt;10,IF(AND(ISNUMBER('Test Sample Data'!M91),'Test Sample Data'!M91&lt;35,'Test Sample Data'!M91&gt;0),'Test Sample Data'!M91-'Choose Housekeeping Genes'!N$25,35-'Choose Housekeeping Genes'!N$25),"")</f>
        <v/>
      </c>
      <c r="N91" s="74" t="str">
        <f>IF(SUM('Test Sample Data'!N$3:N$98)&gt;10,IF(AND(ISNUMBER('Test Sample Data'!N91),'Test Sample Data'!N91&lt;35,'Test Sample Data'!N91&gt;0),'Test Sample Data'!N91-'Choose Housekeeping Genes'!O$25,35-'Choose Housekeeping Genes'!O$25),"")</f>
        <v/>
      </c>
      <c r="O91" s="74" t="str">
        <f>IF(SUM('Test Sample Data'!O$3:O$98)&gt;10,IF(AND(ISNUMBER('Test Sample Data'!O91),'Test Sample Data'!O91&lt;35,'Test Sample Data'!O91&gt;0),'Test Sample Data'!O91-'Choose Housekeeping Genes'!P$25,35-'Choose Housekeeping Genes'!P$25),"")</f>
        <v/>
      </c>
      <c r="P91" s="74" t="str">
        <f>IF(SUM('Test Sample Data'!P$3:P$98)&gt;10,IF(AND(ISNUMBER('Test Sample Data'!P91),'Test Sample Data'!P91&lt;35,'Test Sample Data'!P91&gt;0),'Test Sample Data'!P91-'Choose Housekeeping Genes'!Q$25,35-'Choose Housekeeping Genes'!Q$25),"")</f>
        <v/>
      </c>
      <c r="Q91" s="74" t="str">
        <f>IF(SUM('Test Sample Data'!Q$3:Q$98)&gt;10,IF(AND(ISNUMBER('Test Sample Data'!Q91),'Test Sample Data'!Q91&lt;35,'Test Sample Data'!Q91&gt;0),'Test Sample Data'!Q91-'Choose Housekeeping Genes'!R$25,35-'Choose Housekeeping Genes'!R$25),"")</f>
        <v/>
      </c>
      <c r="R91" s="74" t="str">
        <f>IF(SUM('Test Sample Data'!R$3:R$98)&gt;10,IF(AND(ISNUMBER('Test Sample Data'!R91),'Test Sample Data'!R91&lt;35,'Test Sample Data'!R91&gt;0),'Test Sample Data'!R91-'Choose Housekeeping Genes'!S$25,35-'Choose Housekeeping Genes'!S$25),"")</f>
        <v/>
      </c>
      <c r="S91" s="74" t="str">
        <f>IF(SUM('Test Sample Data'!S$3:S$98)&gt;10,IF(AND(ISNUMBER('Test Sample Data'!S91),'Test Sample Data'!S91&lt;35,'Test Sample Data'!S91&gt;0),'Test Sample Data'!S91-'Choose Housekeeping Genes'!T$25,35-'Choose Housekeeping Genes'!T$25),"")</f>
        <v/>
      </c>
      <c r="T91" s="74" t="str">
        <f>IF(SUM('Test Sample Data'!T$3:T$98)&gt;10,IF(AND(ISNUMBER('Test Sample Data'!T91),'Test Sample Data'!T91&lt;35,'Test Sample Data'!T91&gt;0),'Test Sample Data'!T91-'Choose Housekeeping Genes'!U$25,35-'Choose Housekeeping Genes'!U$25),"")</f>
        <v/>
      </c>
      <c r="U91" s="74" t="str">
        <f>IF(SUM('Test Sample Data'!U$3:U$98)&gt;10,IF(AND(ISNUMBER('Test Sample Data'!U91),'Test Sample Data'!U91&lt;35,'Test Sample Data'!U91&gt;0),'Test Sample Data'!U91-'Choose Housekeeping Genes'!V$25,35-'Choose Housekeeping Genes'!V$25),"")</f>
        <v/>
      </c>
      <c r="V91" s="74" t="str">
        <f>IF(SUM('Test Sample Data'!V$3:V$98)&gt;10,IF(AND(ISNUMBER('Test Sample Data'!V91),'Test Sample Data'!V91&lt;35,'Test Sample Data'!V91&gt;0),'Test Sample Data'!V91-'Choose Housekeeping Genes'!W$25,35-'Choose Housekeeping Genes'!W$25),"")</f>
        <v/>
      </c>
      <c r="W91" s="138" t="str">
        <f>'Control Sample Data'!A91</f>
        <v>EIF3B</v>
      </c>
      <c r="X91" s="139" t="s">
        <v>90</v>
      </c>
      <c r="Y91" s="74" t="str">
        <f>IF(SUM('Control Sample Data'!C$3:C$98)&gt;10,IF(AND(ISNUMBER('Control Sample Data'!C91),'Control Sample Data'!C91&lt;35,'Control Sample Data'!C91&gt;0),'Control Sample Data'!C91-'Choose Housekeeping Genes'!AA$25,35-'Choose Housekeeping Genes'!AA$25),"")</f>
        <v/>
      </c>
      <c r="Z91" s="74" t="str">
        <f>IF(SUM('Control Sample Data'!D$3:D$98)&gt;10,IF(AND(ISNUMBER('Control Sample Data'!D91),'Control Sample Data'!D91&lt;35,'Control Sample Data'!D91&gt;0),'Control Sample Data'!D91-'Choose Housekeeping Genes'!AB$25,35-'Choose Housekeeping Genes'!AB$25),"")</f>
        <v/>
      </c>
      <c r="AA91" s="74" t="str">
        <f>IF(SUM('Control Sample Data'!E$3:E$98)&gt;10,IF(AND(ISNUMBER('Control Sample Data'!E91),'Control Sample Data'!E91&lt;35,'Control Sample Data'!E91&gt;0),'Control Sample Data'!E91-'Choose Housekeeping Genes'!AC$25,35-'Choose Housekeeping Genes'!AC$25),"")</f>
        <v/>
      </c>
      <c r="AB91" s="74" t="str">
        <f>IF(SUM('Control Sample Data'!F$3:F$98)&gt;10,IF(AND(ISNUMBER('Control Sample Data'!F91),'Control Sample Data'!F91&lt;35,'Control Sample Data'!F91&gt;0),'Control Sample Data'!F91-'Choose Housekeeping Genes'!AD$25,35-'Choose Housekeeping Genes'!AD$25),"")</f>
        <v/>
      </c>
      <c r="AC91" s="74" t="str">
        <f>IF(SUM('Control Sample Data'!G$3:G$98)&gt;10,IF(AND(ISNUMBER('Control Sample Data'!G91),'Control Sample Data'!G91&lt;35,'Control Sample Data'!G91&gt;0),'Control Sample Data'!G91-'Choose Housekeeping Genes'!AE$25,35-'Choose Housekeeping Genes'!AE$25),"")</f>
        <v/>
      </c>
      <c r="AD91" s="74" t="str">
        <f>IF(SUM('Control Sample Data'!H$3:H$98)&gt;10,IF(AND(ISNUMBER('Control Sample Data'!H91),'Control Sample Data'!H91&lt;35,'Control Sample Data'!H91&gt;0),'Control Sample Data'!H91-'Choose Housekeeping Genes'!AF$25,35-'Choose Housekeeping Genes'!AF$25),"")</f>
        <v/>
      </c>
      <c r="AE91" s="74" t="str">
        <f>IF(SUM('Control Sample Data'!I$3:I$98)&gt;10,IF(AND(ISNUMBER('Control Sample Data'!I91),'Control Sample Data'!I91&lt;35,'Control Sample Data'!I91&gt;0),'Control Sample Data'!I91-'Choose Housekeeping Genes'!AG$25,35-'Choose Housekeeping Genes'!AG$25),"")</f>
        <v/>
      </c>
      <c r="AF91" s="74" t="str">
        <f>IF(SUM('Control Sample Data'!J$3:J$98)&gt;10,IF(AND(ISNUMBER('Control Sample Data'!J91),'Control Sample Data'!J91&lt;35,'Control Sample Data'!J91&gt;0),'Control Sample Data'!J91-'Choose Housekeeping Genes'!AH$25,35-'Choose Housekeeping Genes'!AH$25),"")</f>
        <v/>
      </c>
      <c r="AG91" s="74" t="str">
        <f>IF(SUM('Control Sample Data'!K$3:K$98)&gt;10,IF(AND(ISNUMBER('Control Sample Data'!K91),'Control Sample Data'!K91&lt;35,'Control Sample Data'!K91&gt;0),'Control Sample Data'!K91-'Choose Housekeeping Genes'!AI$25,35-'Choose Housekeeping Genes'!AI$25),"")</f>
        <v/>
      </c>
      <c r="AH91" s="74" t="str">
        <f>IF(SUM('Control Sample Data'!L$3:L$98)&gt;10,IF(AND(ISNUMBER('Control Sample Data'!L91),'Control Sample Data'!L91&lt;35,'Control Sample Data'!L91&gt;0),'Control Sample Data'!L91-'Choose Housekeeping Genes'!AJ$25,35-'Choose Housekeeping Genes'!AJ$25),"")</f>
        <v/>
      </c>
      <c r="AI91" s="74" t="str">
        <f>IF(SUM('Control Sample Data'!M$3:M$98)&gt;10,IF(AND(ISNUMBER('Control Sample Data'!M91),'Control Sample Data'!M91&lt;35,'Control Sample Data'!M91&gt;0),'Control Sample Data'!M91-'Choose Housekeeping Genes'!AK$25,35-'Choose Housekeeping Genes'!AK$25),"")</f>
        <v/>
      </c>
      <c r="AJ91" s="74" t="str">
        <f>IF(SUM('Control Sample Data'!N$3:N$98)&gt;10,IF(AND(ISNUMBER('Control Sample Data'!N91),'Control Sample Data'!N91&lt;35,'Control Sample Data'!N91&gt;0),'Control Sample Data'!N91-'Choose Housekeeping Genes'!AL$25,35-'Choose Housekeeping Genes'!AL$25),"")</f>
        <v/>
      </c>
      <c r="AK91" s="74" t="str">
        <f>IF(SUM('Control Sample Data'!O$3:O$98)&gt;10,IF(AND(ISNUMBER('Control Sample Data'!O91),'Control Sample Data'!O91&lt;35,'Control Sample Data'!O91&gt;0),'Control Sample Data'!O91-'Choose Housekeeping Genes'!AM$25,35-'Choose Housekeeping Genes'!AM$25),"")</f>
        <v/>
      </c>
      <c r="AL91" s="74" t="str">
        <f>IF(SUM('Control Sample Data'!P$3:P$98)&gt;10,IF(AND(ISNUMBER('Control Sample Data'!P91),'Control Sample Data'!P91&lt;35,'Control Sample Data'!P91&gt;0),'Control Sample Data'!P91-'Choose Housekeeping Genes'!AN$25,35-'Choose Housekeeping Genes'!AN$25),"")</f>
        <v/>
      </c>
      <c r="AM91" s="74" t="str">
        <f>IF(SUM('Control Sample Data'!Q$3:Q$98)&gt;10,IF(AND(ISNUMBER('Control Sample Data'!Q91),'Control Sample Data'!Q91&lt;35,'Control Sample Data'!Q91&gt;0),'Control Sample Data'!Q91-'Choose Housekeeping Genes'!AO$25,35-'Choose Housekeeping Genes'!AO$25),"")</f>
        <v/>
      </c>
      <c r="AN91" s="74" t="str">
        <f>IF(SUM('Control Sample Data'!R$3:R$98)&gt;10,IF(AND(ISNUMBER('Control Sample Data'!R91),'Control Sample Data'!R91&lt;35,'Control Sample Data'!R91&gt;0),'Control Sample Data'!R91-'Choose Housekeeping Genes'!AP$25,35-'Choose Housekeeping Genes'!AP$25),"")</f>
        <v/>
      </c>
      <c r="AO91" s="74" t="str">
        <f>IF(SUM('Control Sample Data'!S$3:S$98)&gt;10,IF(AND(ISNUMBER('Control Sample Data'!S91),'Control Sample Data'!S91&lt;35,'Control Sample Data'!S91&gt;0),'Control Sample Data'!S91-'Choose Housekeeping Genes'!AQ$25,35-'Choose Housekeeping Genes'!AQ$25),"")</f>
        <v/>
      </c>
      <c r="AP91" s="74" t="str">
        <f>IF(SUM('Control Sample Data'!T$3:T$98)&gt;10,IF(AND(ISNUMBER('Control Sample Data'!T91),'Control Sample Data'!T91&lt;35,'Control Sample Data'!T91&gt;0),'Control Sample Data'!T91-'Choose Housekeeping Genes'!AR$25,35-'Choose Housekeeping Genes'!AR$25),"")</f>
        <v/>
      </c>
      <c r="AQ91" s="74" t="str">
        <f>IF(SUM('Control Sample Data'!U$3:U$98)&gt;10,IF(AND(ISNUMBER('Control Sample Data'!U91),'Control Sample Data'!U91&lt;35,'Control Sample Data'!U91&gt;0),'Control Sample Data'!U91-'Choose Housekeeping Genes'!AS$25,35-'Choose Housekeeping Genes'!AS$25),"")</f>
        <v/>
      </c>
      <c r="AR91" s="74" t="str">
        <f>IF(SUM('Control Sample Data'!V$3:V$98)&gt;10,IF(AND(ISNUMBER('Control Sample Data'!V91),'Control Sample Data'!V91&lt;35,'Control Sample Data'!V91&gt;0),'Control Sample Data'!V91-'Choose Housekeeping Genes'!AT$25,35-'Choose Housekeeping Genes'!AT$25),"")</f>
        <v/>
      </c>
      <c r="AS91" s="29" t="str">
        <f>'Control Sample Data'!A91</f>
        <v>EIF3B</v>
      </c>
      <c r="AT91" s="28" t="s">
        <v>90</v>
      </c>
      <c r="AU91" s="74" t="str">
        <f ca="1">IF(ISNUMBER(C91-'Choose Housekeeping Genes'!D$15),C91-'Choose Housekeeping Genes'!D$15,"")</f>
        <v/>
      </c>
      <c r="AV91" s="74" t="str">
        <f ca="1">IF(ISNUMBER(D91-'Choose Housekeeping Genes'!E$15),D91-'Choose Housekeeping Genes'!E$15,"")</f>
        <v/>
      </c>
      <c r="AW91" s="74" t="str">
        <f ca="1">IF(ISNUMBER(E91-'Choose Housekeeping Genes'!F$15),E91-'Choose Housekeeping Genes'!F$15,"")</f>
        <v/>
      </c>
      <c r="AX91" s="74" t="str">
        <f ca="1">IF(ISNUMBER(F91-'Choose Housekeeping Genes'!G$15),F91-'Choose Housekeeping Genes'!G$15,"")</f>
        <v/>
      </c>
      <c r="AY91" s="74" t="str">
        <f ca="1">IF(ISNUMBER(G91-'Choose Housekeeping Genes'!H$15),G91-'Choose Housekeeping Genes'!H$15,"")</f>
        <v/>
      </c>
      <c r="AZ91" s="74" t="str">
        <f ca="1">IF(ISNUMBER(H91-'Choose Housekeeping Genes'!I$15),H91-'Choose Housekeeping Genes'!I$15,"")</f>
        <v/>
      </c>
      <c r="BA91" s="74" t="str">
        <f ca="1">IF(ISNUMBER(I91-'Choose Housekeeping Genes'!J$15),I91-'Choose Housekeeping Genes'!J$15,"")</f>
        <v/>
      </c>
      <c r="BB91" s="74" t="str">
        <f ca="1">IF(ISNUMBER(J91-'Choose Housekeeping Genes'!K$15),J91-'Choose Housekeeping Genes'!K$15,"")</f>
        <v/>
      </c>
      <c r="BC91" s="74" t="str">
        <f ca="1">IF(ISNUMBER(K91-'Choose Housekeeping Genes'!L$15),K91-'Choose Housekeeping Genes'!L$15,"")</f>
        <v/>
      </c>
      <c r="BD91" s="74" t="str">
        <f ca="1">IF(ISNUMBER(L91-'Choose Housekeeping Genes'!M$15),L91-'Choose Housekeeping Genes'!M$15,"")</f>
        <v/>
      </c>
      <c r="BE91" s="74" t="str">
        <f ca="1">IF(ISNUMBER(M91-'Choose Housekeeping Genes'!N$15),M91-'Choose Housekeeping Genes'!N$15,"")</f>
        <v/>
      </c>
      <c r="BF91" s="74" t="str">
        <f ca="1">IF(ISNUMBER(N91-'Choose Housekeeping Genes'!O$15),N91-'Choose Housekeeping Genes'!O$15,"")</f>
        <v/>
      </c>
      <c r="BG91" s="74" t="str">
        <f ca="1">IF(ISNUMBER(O91-'Choose Housekeeping Genes'!P$15),O91-'Choose Housekeeping Genes'!P$15,"")</f>
        <v/>
      </c>
      <c r="BH91" s="74" t="str">
        <f ca="1">IF(ISNUMBER(P91-'Choose Housekeeping Genes'!Q$15),P91-'Choose Housekeeping Genes'!Q$15,"")</f>
        <v/>
      </c>
      <c r="BI91" s="74" t="str">
        <f ca="1">IF(ISNUMBER(Q91-'Choose Housekeeping Genes'!R$15),Q91-'Choose Housekeeping Genes'!R$15,"")</f>
        <v/>
      </c>
      <c r="BJ91" s="74" t="str">
        <f ca="1">IF(ISNUMBER(R91-'Choose Housekeeping Genes'!S$15),R91-'Choose Housekeeping Genes'!S$15,"")</f>
        <v/>
      </c>
      <c r="BK91" s="74" t="str">
        <f ca="1">IF(ISNUMBER(S91-'Choose Housekeeping Genes'!T$15),S91-'Choose Housekeeping Genes'!T$15,"")</f>
        <v/>
      </c>
      <c r="BL91" s="74" t="str">
        <f ca="1">IF(ISNUMBER(T91-'Choose Housekeeping Genes'!U$15),T91-'Choose Housekeeping Genes'!U$15,"")</f>
        <v/>
      </c>
      <c r="BM91" s="74" t="str">
        <f ca="1">IF(ISNUMBER(U91-'Choose Housekeeping Genes'!V$15),U91-'Choose Housekeeping Genes'!V$15,"")</f>
        <v/>
      </c>
      <c r="BN91" s="74" t="str">
        <f ca="1">IF(ISNUMBER(V91-'Choose Housekeeping Genes'!W$15),V91-'Choose Housekeeping Genes'!W$15,"")</f>
        <v/>
      </c>
      <c r="BO91" s="141" t="str">
        <f t="shared" si="8"/>
        <v>EIF3B</v>
      </c>
      <c r="BP91" s="139" t="s">
        <v>90</v>
      </c>
      <c r="BQ91" s="74" t="str">
        <f ca="1">IF(ISNUMBER(Y91-'Choose Housekeeping Genes'!AA$15),Y91-'Choose Housekeeping Genes'!AA$15,"")</f>
        <v/>
      </c>
      <c r="BR91" s="74" t="str">
        <f ca="1">IF(ISNUMBER(Z91-'Choose Housekeeping Genes'!AB$15),Z91-'Choose Housekeeping Genes'!AB$15,"")</f>
        <v/>
      </c>
      <c r="BS91" s="74" t="str">
        <f ca="1">IF(ISNUMBER(AA91-'Choose Housekeeping Genes'!AC$15),AA91-'Choose Housekeeping Genes'!AC$15,"")</f>
        <v/>
      </c>
      <c r="BT91" s="74" t="str">
        <f ca="1">IF(ISNUMBER(AB91-'Choose Housekeeping Genes'!AD$15),AB91-'Choose Housekeeping Genes'!AD$15,"")</f>
        <v/>
      </c>
      <c r="BU91" s="74" t="str">
        <f ca="1">IF(ISNUMBER(AC91-'Choose Housekeeping Genes'!AE$15),AC91-'Choose Housekeeping Genes'!AE$15,"")</f>
        <v/>
      </c>
      <c r="BV91" s="74" t="str">
        <f ca="1">IF(ISNUMBER(AD91-'Choose Housekeeping Genes'!AF$15),AD91-'Choose Housekeeping Genes'!AF$15,"")</f>
        <v/>
      </c>
      <c r="BW91" s="74" t="str">
        <f ca="1">IF(ISNUMBER(AE91-'Choose Housekeeping Genes'!AG$15),AE91-'Choose Housekeeping Genes'!AG$15,"")</f>
        <v/>
      </c>
      <c r="BX91" s="74" t="str">
        <f ca="1">IF(ISNUMBER(AF91-'Choose Housekeeping Genes'!AH$15),AF91-'Choose Housekeeping Genes'!AH$15,"")</f>
        <v/>
      </c>
      <c r="BY91" s="74" t="str">
        <f ca="1">IF(ISNUMBER(AG91-'Choose Housekeeping Genes'!AI$15),AG91-'Choose Housekeeping Genes'!AI$15,"")</f>
        <v/>
      </c>
      <c r="BZ91" s="74" t="str">
        <f ca="1">IF(ISNUMBER(AH91-'Choose Housekeeping Genes'!AJ$15),AH91-'Choose Housekeeping Genes'!AJ$15,"")</f>
        <v/>
      </c>
      <c r="CA91" s="74" t="str">
        <f ca="1">IF(ISNUMBER(AI91-'Choose Housekeeping Genes'!AK$15),AI91-'Choose Housekeeping Genes'!AK$15,"")</f>
        <v/>
      </c>
      <c r="CB91" s="74" t="str">
        <f ca="1">IF(ISNUMBER(AJ91-'Choose Housekeeping Genes'!AL$15),AJ91-'Choose Housekeeping Genes'!AL$15,"")</f>
        <v/>
      </c>
      <c r="CC91" s="74" t="str">
        <f ca="1">IF(ISNUMBER(AK91-'Choose Housekeeping Genes'!AM$15),AK91-'Choose Housekeeping Genes'!AM$15,"")</f>
        <v/>
      </c>
      <c r="CD91" s="74" t="str">
        <f ca="1">IF(ISNUMBER(AL91-'Choose Housekeeping Genes'!AN$15),AL91-'Choose Housekeeping Genes'!AN$15,"")</f>
        <v/>
      </c>
      <c r="CE91" s="74" t="str">
        <f ca="1">IF(ISNUMBER(AM91-'Choose Housekeeping Genes'!AO$15),AM91-'Choose Housekeeping Genes'!AO$15,"")</f>
        <v/>
      </c>
      <c r="CF91" s="74" t="str">
        <f ca="1">IF(ISNUMBER(AN91-'Choose Housekeeping Genes'!AP$15),AN91-'Choose Housekeeping Genes'!AP$15,"")</f>
        <v/>
      </c>
      <c r="CG91" s="74" t="str">
        <f ca="1">IF(ISNUMBER(AO91-'Choose Housekeeping Genes'!AQ$15),AO91-'Choose Housekeeping Genes'!AQ$15,"")</f>
        <v/>
      </c>
      <c r="CH91" s="74" t="str">
        <f ca="1">IF(ISNUMBER(AP91-'Choose Housekeeping Genes'!AR$15),AP91-'Choose Housekeeping Genes'!AR$15,"")</f>
        <v/>
      </c>
      <c r="CI91" s="74" t="str">
        <f ca="1">IF(ISNUMBER(AQ91-'Choose Housekeeping Genes'!AS$15),AQ91-'Choose Housekeeping Genes'!AS$15,"")</f>
        <v/>
      </c>
      <c r="CJ91" s="74" t="str">
        <f ca="1">IF(ISNUMBER(AR91-'Choose Housekeeping Genes'!AT$15),AR91-'Choose Housekeeping Genes'!AT$15,"")</f>
        <v/>
      </c>
      <c r="CK91" s="22" t="e">
        <f t="shared" ca="1" si="9"/>
        <v>#DIV/0!</v>
      </c>
      <c r="CL91" s="111" t="e">
        <f t="shared" ca="1" si="10"/>
        <v>#DIV/0!</v>
      </c>
    </row>
    <row r="92" spans="1:90" ht="12.75" customHeight="1" x14ac:dyDescent="0.2">
      <c r="A92" s="27" t="str">
        <f>'Test Sample Data'!A92</f>
        <v>GAPDH</v>
      </c>
      <c r="B92" s="28" t="s">
        <v>91</v>
      </c>
      <c r="C92" s="74" t="str">
        <f>IF(SUM('Test Sample Data'!C$3:C$98)&gt;10,IF(AND(ISNUMBER('Test Sample Data'!C92),'Test Sample Data'!C92&lt;35,'Test Sample Data'!C92&gt;0),'Test Sample Data'!C92-'Choose Housekeeping Genes'!D$25,35-'Choose Housekeeping Genes'!D$25),"")</f>
        <v/>
      </c>
      <c r="D92" s="74" t="str">
        <f>IF(SUM('Test Sample Data'!D$3:D$98)&gt;10,IF(AND(ISNUMBER('Test Sample Data'!D92),'Test Sample Data'!D92&lt;35,'Test Sample Data'!D92&gt;0),'Test Sample Data'!D92-'Choose Housekeeping Genes'!E$25,35-'Choose Housekeeping Genes'!E$25),"")</f>
        <v/>
      </c>
      <c r="E92" s="74" t="str">
        <f>IF(SUM('Test Sample Data'!E$3:E$98)&gt;10,IF(AND(ISNUMBER('Test Sample Data'!E92),'Test Sample Data'!E92&lt;35,'Test Sample Data'!E92&gt;0),'Test Sample Data'!E92-'Choose Housekeeping Genes'!F$25,35-'Choose Housekeeping Genes'!F$25),"")</f>
        <v/>
      </c>
      <c r="F92" s="74" t="str">
        <f>IF(SUM('Test Sample Data'!F$3:F$98)&gt;10,IF(AND(ISNUMBER('Test Sample Data'!F92),'Test Sample Data'!F92&lt;35,'Test Sample Data'!F92&gt;0),'Test Sample Data'!F92-'Choose Housekeeping Genes'!G$25,35-'Choose Housekeeping Genes'!G$25),"")</f>
        <v/>
      </c>
      <c r="G92" s="74" t="str">
        <f>IF(SUM('Test Sample Data'!G$3:G$98)&gt;10,IF(AND(ISNUMBER('Test Sample Data'!G92),'Test Sample Data'!G92&lt;35,'Test Sample Data'!G92&gt;0),'Test Sample Data'!G92-'Choose Housekeeping Genes'!H$25,35-'Choose Housekeeping Genes'!H$25),"")</f>
        <v/>
      </c>
      <c r="H92" s="74" t="str">
        <f>IF(SUM('Test Sample Data'!H$3:H$98)&gt;10,IF(AND(ISNUMBER('Test Sample Data'!H92),'Test Sample Data'!H92&lt;35,'Test Sample Data'!H92&gt;0),'Test Sample Data'!H92-'Choose Housekeeping Genes'!I$25,35-'Choose Housekeeping Genes'!I$25),"")</f>
        <v/>
      </c>
      <c r="I92" s="74" t="str">
        <f>IF(SUM('Test Sample Data'!I$3:I$98)&gt;10,IF(AND(ISNUMBER('Test Sample Data'!I92),'Test Sample Data'!I92&lt;35,'Test Sample Data'!I92&gt;0),'Test Sample Data'!I92-'Choose Housekeeping Genes'!J$25,35-'Choose Housekeeping Genes'!J$25),"")</f>
        <v/>
      </c>
      <c r="J92" s="74" t="str">
        <f>IF(SUM('Test Sample Data'!J$3:J$98)&gt;10,IF(AND(ISNUMBER('Test Sample Data'!J92),'Test Sample Data'!J92&lt;35,'Test Sample Data'!J92&gt;0),'Test Sample Data'!J92-'Choose Housekeeping Genes'!K$25,35-'Choose Housekeeping Genes'!K$25),"")</f>
        <v/>
      </c>
      <c r="K92" s="74" t="str">
        <f>IF(SUM('Test Sample Data'!K$3:K$98)&gt;10,IF(AND(ISNUMBER('Test Sample Data'!K92),'Test Sample Data'!K92&lt;35,'Test Sample Data'!K92&gt;0),'Test Sample Data'!K92-'Choose Housekeeping Genes'!L$25,35-'Choose Housekeeping Genes'!L$25),"")</f>
        <v/>
      </c>
      <c r="L92" s="74" t="str">
        <f>IF(SUM('Test Sample Data'!L$3:L$98)&gt;10,IF(AND(ISNUMBER('Test Sample Data'!L92),'Test Sample Data'!L92&lt;35,'Test Sample Data'!L92&gt;0),'Test Sample Data'!L92-'Choose Housekeeping Genes'!M$25,35-'Choose Housekeeping Genes'!M$25),"")</f>
        <v/>
      </c>
      <c r="M92" s="74" t="str">
        <f>IF(SUM('Test Sample Data'!M$3:M$98)&gt;10,IF(AND(ISNUMBER('Test Sample Data'!M92),'Test Sample Data'!M92&lt;35,'Test Sample Data'!M92&gt;0),'Test Sample Data'!M92-'Choose Housekeeping Genes'!N$25,35-'Choose Housekeeping Genes'!N$25),"")</f>
        <v/>
      </c>
      <c r="N92" s="74" t="str">
        <f>IF(SUM('Test Sample Data'!N$3:N$98)&gt;10,IF(AND(ISNUMBER('Test Sample Data'!N92),'Test Sample Data'!N92&lt;35,'Test Sample Data'!N92&gt;0),'Test Sample Data'!N92-'Choose Housekeeping Genes'!O$25,35-'Choose Housekeeping Genes'!O$25),"")</f>
        <v/>
      </c>
      <c r="O92" s="74" t="str">
        <f>IF(SUM('Test Sample Data'!O$3:O$98)&gt;10,IF(AND(ISNUMBER('Test Sample Data'!O92),'Test Sample Data'!O92&lt;35,'Test Sample Data'!O92&gt;0),'Test Sample Data'!O92-'Choose Housekeeping Genes'!P$25,35-'Choose Housekeeping Genes'!P$25),"")</f>
        <v/>
      </c>
      <c r="P92" s="74" t="str">
        <f>IF(SUM('Test Sample Data'!P$3:P$98)&gt;10,IF(AND(ISNUMBER('Test Sample Data'!P92),'Test Sample Data'!P92&lt;35,'Test Sample Data'!P92&gt;0),'Test Sample Data'!P92-'Choose Housekeeping Genes'!Q$25,35-'Choose Housekeeping Genes'!Q$25),"")</f>
        <v/>
      </c>
      <c r="Q92" s="74" t="str">
        <f>IF(SUM('Test Sample Data'!Q$3:Q$98)&gt;10,IF(AND(ISNUMBER('Test Sample Data'!Q92),'Test Sample Data'!Q92&lt;35,'Test Sample Data'!Q92&gt;0),'Test Sample Data'!Q92-'Choose Housekeeping Genes'!R$25,35-'Choose Housekeeping Genes'!R$25),"")</f>
        <v/>
      </c>
      <c r="R92" s="74" t="str">
        <f>IF(SUM('Test Sample Data'!R$3:R$98)&gt;10,IF(AND(ISNUMBER('Test Sample Data'!R92),'Test Sample Data'!R92&lt;35,'Test Sample Data'!R92&gt;0),'Test Sample Data'!R92-'Choose Housekeeping Genes'!S$25,35-'Choose Housekeeping Genes'!S$25),"")</f>
        <v/>
      </c>
      <c r="S92" s="74" t="str">
        <f>IF(SUM('Test Sample Data'!S$3:S$98)&gt;10,IF(AND(ISNUMBER('Test Sample Data'!S92),'Test Sample Data'!S92&lt;35,'Test Sample Data'!S92&gt;0),'Test Sample Data'!S92-'Choose Housekeeping Genes'!T$25,35-'Choose Housekeeping Genes'!T$25),"")</f>
        <v/>
      </c>
      <c r="T92" s="74" t="str">
        <f>IF(SUM('Test Sample Data'!T$3:T$98)&gt;10,IF(AND(ISNUMBER('Test Sample Data'!T92),'Test Sample Data'!T92&lt;35,'Test Sample Data'!T92&gt;0),'Test Sample Data'!T92-'Choose Housekeeping Genes'!U$25,35-'Choose Housekeeping Genes'!U$25),"")</f>
        <v/>
      </c>
      <c r="U92" s="74" t="str">
        <f>IF(SUM('Test Sample Data'!U$3:U$98)&gt;10,IF(AND(ISNUMBER('Test Sample Data'!U92),'Test Sample Data'!U92&lt;35,'Test Sample Data'!U92&gt;0),'Test Sample Data'!U92-'Choose Housekeeping Genes'!V$25,35-'Choose Housekeeping Genes'!V$25),"")</f>
        <v/>
      </c>
      <c r="V92" s="74" t="str">
        <f>IF(SUM('Test Sample Data'!V$3:V$98)&gt;10,IF(AND(ISNUMBER('Test Sample Data'!V92),'Test Sample Data'!V92&lt;35,'Test Sample Data'!V92&gt;0),'Test Sample Data'!V92-'Choose Housekeeping Genes'!W$25,35-'Choose Housekeeping Genes'!W$25),"")</f>
        <v/>
      </c>
      <c r="W92" s="138" t="str">
        <f>'Control Sample Data'!A92</f>
        <v>GAPDH</v>
      </c>
      <c r="X92" s="139" t="s">
        <v>91</v>
      </c>
      <c r="Y92" s="74" t="str">
        <f>IF(SUM('Control Sample Data'!C$3:C$98)&gt;10,IF(AND(ISNUMBER('Control Sample Data'!C92),'Control Sample Data'!C92&lt;35,'Control Sample Data'!C92&gt;0),'Control Sample Data'!C92-'Choose Housekeeping Genes'!AA$25,35-'Choose Housekeeping Genes'!AA$25),"")</f>
        <v/>
      </c>
      <c r="Z92" s="74" t="str">
        <f>IF(SUM('Control Sample Data'!D$3:D$98)&gt;10,IF(AND(ISNUMBER('Control Sample Data'!D92),'Control Sample Data'!D92&lt;35,'Control Sample Data'!D92&gt;0),'Control Sample Data'!D92-'Choose Housekeeping Genes'!AB$25,35-'Choose Housekeeping Genes'!AB$25),"")</f>
        <v/>
      </c>
      <c r="AA92" s="74" t="str">
        <f>IF(SUM('Control Sample Data'!E$3:E$98)&gt;10,IF(AND(ISNUMBER('Control Sample Data'!E92),'Control Sample Data'!E92&lt;35,'Control Sample Data'!E92&gt;0),'Control Sample Data'!E92-'Choose Housekeeping Genes'!AC$25,35-'Choose Housekeeping Genes'!AC$25),"")</f>
        <v/>
      </c>
      <c r="AB92" s="74" t="str">
        <f>IF(SUM('Control Sample Data'!F$3:F$98)&gt;10,IF(AND(ISNUMBER('Control Sample Data'!F92),'Control Sample Data'!F92&lt;35,'Control Sample Data'!F92&gt;0),'Control Sample Data'!F92-'Choose Housekeeping Genes'!AD$25,35-'Choose Housekeeping Genes'!AD$25),"")</f>
        <v/>
      </c>
      <c r="AC92" s="74" t="str">
        <f>IF(SUM('Control Sample Data'!G$3:G$98)&gt;10,IF(AND(ISNUMBER('Control Sample Data'!G92),'Control Sample Data'!G92&lt;35,'Control Sample Data'!G92&gt;0),'Control Sample Data'!G92-'Choose Housekeeping Genes'!AE$25,35-'Choose Housekeeping Genes'!AE$25),"")</f>
        <v/>
      </c>
      <c r="AD92" s="74" t="str">
        <f>IF(SUM('Control Sample Data'!H$3:H$98)&gt;10,IF(AND(ISNUMBER('Control Sample Data'!H92),'Control Sample Data'!H92&lt;35,'Control Sample Data'!H92&gt;0),'Control Sample Data'!H92-'Choose Housekeeping Genes'!AF$25,35-'Choose Housekeeping Genes'!AF$25),"")</f>
        <v/>
      </c>
      <c r="AE92" s="74" t="str">
        <f>IF(SUM('Control Sample Data'!I$3:I$98)&gt;10,IF(AND(ISNUMBER('Control Sample Data'!I92),'Control Sample Data'!I92&lt;35,'Control Sample Data'!I92&gt;0),'Control Sample Data'!I92-'Choose Housekeeping Genes'!AG$25,35-'Choose Housekeeping Genes'!AG$25),"")</f>
        <v/>
      </c>
      <c r="AF92" s="74" t="str">
        <f>IF(SUM('Control Sample Data'!J$3:J$98)&gt;10,IF(AND(ISNUMBER('Control Sample Data'!J92),'Control Sample Data'!J92&lt;35,'Control Sample Data'!J92&gt;0),'Control Sample Data'!J92-'Choose Housekeeping Genes'!AH$25,35-'Choose Housekeeping Genes'!AH$25),"")</f>
        <v/>
      </c>
      <c r="AG92" s="74" t="str">
        <f>IF(SUM('Control Sample Data'!K$3:K$98)&gt;10,IF(AND(ISNUMBER('Control Sample Data'!K92),'Control Sample Data'!K92&lt;35,'Control Sample Data'!K92&gt;0),'Control Sample Data'!K92-'Choose Housekeeping Genes'!AI$25,35-'Choose Housekeeping Genes'!AI$25),"")</f>
        <v/>
      </c>
      <c r="AH92" s="74" t="str">
        <f>IF(SUM('Control Sample Data'!L$3:L$98)&gt;10,IF(AND(ISNUMBER('Control Sample Data'!L92),'Control Sample Data'!L92&lt;35,'Control Sample Data'!L92&gt;0),'Control Sample Data'!L92-'Choose Housekeeping Genes'!AJ$25,35-'Choose Housekeeping Genes'!AJ$25),"")</f>
        <v/>
      </c>
      <c r="AI92" s="74" t="str">
        <f>IF(SUM('Control Sample Data'!M$3:M$98)&gt;10,IF(AND(ISNUMBER('Control Sample Data'!M92),'Control Sample Data'!M92&lt;35,'Control Sample Data'!M92&gt;0),'Control Sample Data'!M92-'Choose Housekeeping Genes'!AK$25,35-'Choose Housekeeping Genes'!AK$25),"")</f>
        <v/>
      </c>
      <c r="AJ92" s="74" t="str">
        <f>IF(SUM('Control Sample Data'!N$3:N$98)&gt;10,IF(AND(ISNUMBER('Control Sample Data'!N92),'Control Sample Data'!N92&lt;35,'Control Sample Data'!N92&gt;0),'Control Sample Data'!N92-'Choose Housekeeping Genes'!AL$25,35-'Choose Housekeeping Genes'!AL$25),"")</f>
        <v/>
      </c>
      <c r="AK92" s="74" t="str">
        <f>IF(SUM('Control Sample Data'!O$3:O$98)&gt;10,IF(AND(ISNUMBER('Control Sample Data'!O92),'Control Sample Data'!O92&lt;35,'Control Sample Data'!O92&gt;0),'Control Sample Data'!O92-'Choose Housekeeping Genes'!AM$25,35-'Choose Housekeeping Genes'!AM$25),"")</f>
        <v/>
      </c>
      <c r="AL92" s="74" t="str">
        <f>IF(SUM('Control Sample Data'!P$3:P$98)&gt;10,IF(AND(ISNUMBER('Control Sample Data'!P92),'Control Sample Data'!P92&lt;35,'Control Sample Data'!P92&gt;0),'Control Sample Data'!P92-'Choose Housekeeping Genes'!AN$25,35-'Choose Housekeeping Genes'!AN$25),"")</f>
        <v/>
      </c>
      <c r="AM92" s="74" t="str">
        <f>IF(SUM('Control Sample Data'!Q$3:Q$98)&gt;10,IF(AND(ISNUMBER('Control Sample Data'!Q92),'Control Sample Data'!Q92&lt;35,'Control Sample Data'!Q92&gt;0),'Control Sample Data'!Q92-'Choose Housekeeping Genes'!AO$25,35-'Choose Housekeeping Genes'!AO$25),"")</f>
        <v/>
      </c>
      <c r="AN92" s="74" t="str">
        <f>IF(SUM('Control Sample Data'!R$3:R$98)&gt;10,IF(AND(ISNUMBER('Control Sample Data'!R92),'Control Sample Data'!R92&lt;35,'Control Sample Data'!R92&gt;0),'Control Sample Data'!R92-'Choose Housekeeping Genes'!AP$25,35-'Choose Housekeeping Genes'!AP$25),"")</f>
        <v/>
      </c>
      <c r="AO92" s="74" t="str">
        <f>IF(SUM('Control Sample Data'!S$3:S$98)&gt;10,IF(AND(ISNUMBER('Control Sample Data'!S92),'Control Sample Data'!S92&lt;35,'Control Sample Data'!S92&gt;0),'Control Sample Data'!S92-'Choose Housekeeping Genes'!AQ$25,35-'Choose Housekeeping Genes'!AQ$25),"")</f>
        <v/>
      </c>
      <c r="AP92" s="74" t="str">
        <f>IF(SUM('Control Sample Data'!T$3:T$98)&gt;10,IF(AND(ISNUMBER('Control Sample Data'!T92),'Control Sample Data'!T92&lt;35,'Control Sample Data'!T92&gt;0),'Control Sample Data'!T92-'Choose Housekeeping Genes'!AR$25,35-'Choose Housekeeping Genes'!AR$25),"")</f>
        <v/>
      </c>
      <c r="AQ92" s="74" t="str">
        <f>IF(SUM('Control Sample Data'!U$3:U$98)&gt;10,IF(AND(ISNUMBER('Control Sample Data'!U92),'Control Sample Data'!U92&lt;35,'Control Sample Data'!U92&gt;0),'Control Sample Data'!U92-'Choose Housekeeping Genes'!AS$25,35-'Choose Housekeeping Genes'!AS$25),"")</f>
        <v/>
      </c>
      <c r="AR92" s="74" t="str">
        <f>IF(SUM('Control Sample Data'!V$3:V$98)&gt;10,IF(AND(ISNUMBER('Control Sample Data'!V92),'Control Sample Data'!V92&lt;35,'Control Sample Data'!V92&gt;0),'Control Sample Data'!V92-'Choose Housekeeping Genes'!AT$25,35-'Choose Housekeeping Genes'!AT$25),"")</f>
        <v/>
      </c>
      <c r="AS92" s="29" t="str">
        <f>'Control Sample Data'!A92</f>
        <v>GAPDH</v>
      </c>
      <c r="AT92" s="28" t="s">
        <v>91</v>
      </c>
      <c r="AU92" s="74" t="str">
        <f ca="1">IF(ISNUMBER(C92-'Choose Housekeeping Genes'!D$15),C92-'Choose Housekeeping Genes'!D$15,"")</f>
        <v/>
      </c>
      <c r="AV92" s="74" t="str">
        <f ca="1">IF(ISNUMBER(D92-'Choose Housekeeping Genes'!E$15),D92-'Choose Housekeeping Genes'!E$15,"")</f>
        <v/>
      </c>
      <c r="AW92" s="74" t="str">
        <f ca="1">IF(ISNUMBER(E92-'Choose Housekeeping Genes'!F$15),E92-'Choose Housekeeping Genes'!F$15,"")</f>
        <v/>
      </c>
      <c r="AX92" s="74" t="str">
        <f ca="1">IF(ISNUMBER(F92-'Choose Housekeeping Genes'!G$15),F92-'Choose Housekeeping Genes'!G$15,"")</f>
        <v/>
      </c>
      <c r="AY92" s="74" t="str">
        <f ca="1">IF(ISNUMBER(G92-'Choose Housekeeping Genes'!H$15),G92-'Choose Housekeeping Genes'!H$15,"")</f>
        <v/>
      </c>
      <c r="AZ92" s="74" t="str">
        <f ca="1">IF(ISNUMBER(H92-'Choose Housekeeping Genes'!I$15),H92-'Choose Housekeeping Genes'!I$15,"")</f>
        <v/>
      </c>
      <c r="BA92" s="74" t="str">
        <f ca="1">IF(ISNUMBER(I92-'Choose Housekeeping Genes'!J$15),I92-'Choose Housekeeping Genes'!J$15,"")</f>
        <v/>
      </c>
      <c r="BB92" s="74" t="str">
        <f ca="1">IF(ISNUMBER(J92-'Choose Housekeeping Genes'!K$15),J92-'Choose Housekeeping Genes'!K$15,"")</f>
        <v/>
      </c>
      <c r="BC92" s="74" t="str">
        <f ca="1">IF(ISNUMBER(K92-'Choose Housekeeping Genes'!L$15),K92-'Choose Housekeeping Genes'!L$15,"")</f>
        <v/>
      </c>
      <c r="BD92" s="74" t="str">
        <f ca="1">IF(ISNUMBER(L92-'Choose Housekeeping Genes'!M$15),L92-'Choose Housekeeping Genes'!M$15,"")</f>
        <v/>
      </c>
      <c r="BE92" s="74" t="str">
        <f ca="1">IF(ISNUMBER(M92-'Choose Housekeeping Genes'!N$15),M92-'Choose Housekeeping Genes'!N$15,"")</f>
        <v/>
      </c>
      <c r="BF92" s="74" t="str">
        <f ca="1">IF(ISNUMBER(N92-'Choose Housekeeping Genes'!O$15),N92-'Choose Housekeeping Genes'!O$15,"")</f>
        <v/>
      </c>
      <c r="BG92" s="74" t="str">
        <f ca="1">IF(ISNUMBER(O92-'Choose Housekeeping Genes'!P$15),O92-'Choose Housekeeping Genes'!P$15,"")</f>
        <v/>
      </c>
      <c r="BH92" s="74" t="str">
        <f ca="1">IF(ISNUMBER(P92-'Choose Housekeeping Genes'!Q$15),P92-'Choose Housekeeping Genes'!Q$15,"")</f>
        <v/>
      </c>
      <c r="BI92" s="74" t="str">
        <f ca="1">IF(ISNUMBER(Q92-'Choose Housekeeping Genes'!R$15),Q92-'Choose Housekeeping Genes'!R$15,"")</f>
        <v/>
      </c>
      <c r="BJ92" s="74" t="str">
        <f ca="1">IF(ISNUMBER(R92-'Choose Housekeeping Genes'!S$15),R92-'Choose Housekeeping Genes'!S$15,"")</f>
        <v/>
      </c>
      <c r="BK92" s="74" t="str">
        <f ca="1">IF(ISNUMBER(S92-'Choose Housekeeping Genes'!T$15),S92-'Choose Housekeeping Genes'!T$15,"")</f>
        <v/>
      </c>
      <c r="BL92" s="74" t="str">
        <f ca="1">IF(ISNUMBER(T92-'Choose Housekeeping Genes'!U$15),T92-'Choose Housekeeping Genes'!U$15,"")</f>
        <v/>
      </c>
      <c r="BM92" s="74" t="str">
        <f ca="1">IF(ISNUMBER(U92-'Choose Housekeeping Genes'!V$15),U92-'Choose Housekeeping Genes'!V$15,"")</f>
        <v/>
      </c>
      <c r="BN92" s="74" t="str">
        <f ca="1">IF(ISNUMBER(V92-'Choose Housekeeping Genes'!W$15),V92-'Choose Housekeeping Genes'!W$15,"")</f>
        <v/>
      </c>
      <c r="BO92" s="141" t="str">
        <f t="shared" si="8"/>
        <v>GAPDH</v>
      </c>
      <c r="BP92" s="139" t="s">
        <v>91</v>
      </c>
      <c r="BQ92" s="74" t="str">
        <f ca="1">IF(ISNUMBER(Y92-'Choose Housekeeping Genes'!AA$15),Y92-'Choose Housekeeping Genes'!AA$15,"")</f>
        <v/>
      </c>
      <c r="BR92" s="74" t="str">
        <f ca="1">IF(ISNUMBER(Z92-'Choose Housekeeping Genes'!AB$15),Z92-'Choose Housekeeping Genes'!AB$15,"")</f>
        <v/>
      </c>
      <c r="BS92" s="74" t="str">
        <f ca="1">IF(ISNUMBER(AA92-'Choose Housekeeping Genes'!AC$15),AA92-'Choose Housekeeping Genes'!AC$15,"")</f>
        <v/>
      </c>
      <c r="BT92" s="74" t="str">
        <f ca="1">IF(ISNUMBER(AB92-'Choose Housekeeping Genes'!AD$15),AB92-'Choose Housekeeping Genes'!AD$15,"")</f>
        <v/>
      </c>
      <c r="BU92" s="74" t="str">
        <f ca="1">IF(ISNUMBER(AC92-'Choose Housekeeping Genes'!AE$15),AC92-'Choose Housekeeping Genes'!AE$15,"")</f>
        <v/>
      </c>
      <c r="BV92" s="74" t="str">
        <f ca="1">IF(ISNUMBER(AD92-'Choose Housekeeping Genes'!AF$15),AD92-'Choose Housekeeping Genes'!AF$15,"")</f>
        <v/>
      </c>
      <c r="BW92" s="74" t="str">
        <f ca="1">IF(ISNUMBER(AE92-'Choose Housekeeping Genes'!AG$15),AE92-'Choose Housekeeping Genes'!AG$15,"")</f>
        <v/>
      </c>
      <c r="BX92" s="74" t="str">
        <f ca="1">IF(ISNUMBER(AF92-'Choose Housekeeping Genes'!AH$15),AF92-'Choose Housekeeping Genes'!AH$15,"")</f>
        <v/>
      </c>
      <c r="BY92" s="74" t="str">
        <f ca="1">IF(ISNUMBER(AG92-'Choose Housekeeping Genes'!AI$15),AG92-'Choose Housekeeping Genes'!AI$15,"")</f>
        <v/>
      </c>
      <c r="BZ92" s="74" t="str">
        <f ca="1">IF(ISNUMBER(AH92-'Choose Housekeeping Genes'!AJ$15),AH92-'Choose Housekeeping Genes'!AJ$15,"")</f>
        <v/>
      </c>
      <c r="CA92" s="74" t="str">
        <f ca="1">IF(ISNUMBER(AI92-'Choose Housekeeping Genes'!AK$15),AI92-'Choose Housekeeping Genes'!AK$15,"")</f>
        <v/>
      </c>
      <c r="CB92" s="74" t="str">
        <f ca="1">IF(ISNUMBER(AJ92-'Choose Housekeeping Genes'!AL$15),AJ92-'Choose Housekeeping Genes'!AL$15,"")</f>
        <v/>
      </c>
      <c r="CC92" s="74" t="str">
        <f ca="1">IF(ISNUMBER(AK92-'Choose Housekeeping Genes'!AM$15),AK92-'Choose Housekeeping Genes'!AM$15,"")</f>
        <v/>
      </c>
      <c r="CD92" s="74" t="str">
        <f ca="1">IF(ISNUMBER(AL92-'Choose Housekeeping Genes'!AN$15),AL92-'Choose Housekeeping Genes'!AN$15,"")</f>
        <v/>
      </c>
      <c r="CE92" s="74" t="str">
        <f ca="1">IF(ISNUMBER(AM92-'Choose Housekeeping Genes'!AO$15),AM92-'Choose Housekeeping Genes'!AO$15,"")</f>
        <v/>
      </c>
      <c r="CF92" s="74" t="str">
        <f ca="1">IF(ISNUMBER(AN92-'Choose Housekeeping Genes'!AP$15),AN92-'Choose Housekeeping Genes'!AP$15,"")</f>
        <v/>
      </c>
      <c r="CG92" s="74" t="str">
        <f ca="1">IF(ISNUMBER(AO92-'Choose Housekeeping Genes'!AQ$15),AO92-'Choose Housekeeping Genes'!AQ$15,"")</f>
        <v/>
      </c>
      <c r="CH92" s="74" t="str">
        <f ca="1">IF(ISNUMBER(AP92-'Choose Housekeeping Genes'!AR$15),AP92-'Choose Housekeeping Genes'!AR$15,"")</f>
        <v/>
      </c>
      <c r="CI92" s="74" t="str">
        <f ca="1">IF(ISNUMBER(AQ92-'Choose Housekeeping Genes'!AS$15),AQ92-'Choose Housekeeping Genes'!AS$15,"")</f>
        <v/>
      </c>
      <c r="CJ92" s="74" t="str">
        <f ca="1">IF(ISNUMBER(AR92-'Choose Housekeeping Genes'!AT$15),AR92-'Choose Housekeeping Genes'!AT$15,"")</f>
        <v/>
      </c>
      <c r="CK92" s="22" t="e">
        <f t="shared" ca="1" si="9"/>
        <v>#DIV/0!</v>
      </c>
      <c r="CL92" s="111" t="e">
        <f t="shared" ca="1" si="10"/>
        <v>#DIV/0!</v>
      </c>
    </row>
    <row r="93" spans="1:90" ht="12.75" customHeight="1" x14ac:dyDescent="0.2">
      <c r="A93" s="27" t="str">
        <f>'Test Sample Data'!A93</f>
        <v>ACTB</v>
      </c>
      <c r="B93" s="28" t="s">
        <v>92</v>
      </c>
      <c r="C93" s="74" t="str">
        <f>IF(SUM('Test Sample Data'!C$3:C$98)&gt;10,IF(AND(ISNUMBER('Test Sample Data'!C93),'Test Sample Data'!C93&lt;35,'Test Sample Data'!C93&gt;0),'Test Sample Data'!C93-'Choose Housekeeping Genes'!D$25,35-'Choose Housekeeping Genes'!D$25),"")</f>
        <v/>
      </c>
      <c r="D93" s="74" t="str">
        <f>IF(SUM('Test Sample Data'!D$3:D$98)&gt;10,IF(AND(ISNUMBER('Test Sample Data'!D93),'Test Sample Data'!D93&lt;35,'Test Sample Data'!D93&gt;0),'Test Sample Data'!D93-'Choose Housekeeping Genes'!E$25,35-'Choose Housekeeping Genes'!E$25),"")</f>
        <v/>
      </c>
      <c r="E93" s="74" t="str">
        <f>IF(SUM('Test Sample Data'!E$3:E$98)&gt;10,IF(AND(ISNUMBER('Test Sample Data'!E93),'Test Sample Data'!E93&lt;35,'Test Sample Data'!E93&gt;0),'Test Sample Data'!E93-'Choose Housekeeping Genes'!F$25,35-'Choose Housekeeping Genes'!F$25),"")</f>
        <v/>
      </c>
      <c r="F93" s="74" t="str">
        <f>IF(SUM('Test Sample Data'!F$3:F$98)&gt;10,IF(AND(ISNUMBER('Test Sample Data'!F93),'Test Sample Data'!F93&lt;35,'Test Sample Data'!F93&gt;0),'Test Sample Data'!F93-'Choose Housekeeping Genes'!G$25,35-'Choose Housekeeping Genes'!G$25),"")</f>
        <v/>
      </c>
      <c r="G93" s="74" t="str">
        <f>IF(SUM('Test Sample Data'!G$3:G$98)&gt;10,IF(AND(ISNUMBER('Test Sample Data'!G93),'Test Sample Data'!G93&lt;35,'Test Sample Data'!G93&gt;0),'Test Sample Data'!G93-'Choose Housekeeping Genes'!H$25,35-'Choose Housekeeping Genes'!H$25),"")</f>
        <v/>
      </c>
      <c r="H93" s="74" t="str">
        <f>IF(SUM('Test Sample Data'!H$3:H$98)&gt;10,IF(AND(ISNUMBER('Test Sample Data'!H93),'Test Sample Data'!H93&lt;35,'Test Sample Data'!H93&gt;0),'Test Sample Data'!H93-'Choose Housekeeping Genes'!I$25,35-'Choose Housekeeping Genes'!I$25),"")</f>
        <v/>
      </c>
      <c r="I93" s="74" t="str">
        <f>IF(SUM('Test Sample Data'!I$3:I$98)&gt;10,IF(AND(ISNUMBER('Test Sample Data'!I93),'Test Sample Data'!I93&lt;35,'Test Sample Data'!I93&gt;0),'Test Sample Data'!I93-'Choose Housekeeping Genes'!J$25,35-'Choose Housekeeping Genes'!J$25),"")</f>
        <v/>
      </c>
      <c r="J93" s="74" t="str">
        <f>IF(SUM('Test Sample Data'!J$3:J$98)&gt;10,IF(AND(ISNUMBER('Test Sample Data'!J93),'Test Sample Data'!J93&lt;35,'Test Sample Data'!J93&gt;0),'Test Sample Data'!J93-'Choose Housekeeping Genes'!K$25,35-'Choose Housekeeping Genes'!K$25),"")</f>
        <v/>
      </c>
      <c r="K93" s="74" t="str">
        <f>IF(SUM('Test Sample Data'!K$3:K$98)&gt;10,IF(AND(ISNUMBER('Test Sample Data'!K93),'Test Sample Data'!K93&lt;35,'Test Sample Data'!K93&gt;0),'Test Sample Data'!K93-'Choose Housekeeping Genes'!L$25,35-'Choose Housekeeping Genes'!L$25),"")</f>
        <v/>
      </c>
      <c r="L93" s="74" t="str">
        <f>IF(SUM('Test Sample Data'!L$3:L$98)&gt;10,IF(AND(ISNUMBER('Test Sample Data'!L93),'Test Sample Data'!L93&lt;35,'Test Sample Data'!L93&gt;0),'Test Sample Data'!L93-'Choose Housekeeping Genes'!M$25,35-'Choose Housekeeping Genes'!M$25),"")</f>
        <v/>
      </c>
      <c r="M93" s="74" t="str">
        <f>IF(SUM('Test Sample Data'!M$3:M$98)&gt;10,IF(AND(ISNUMBER('Test Sample Data'!M93),'Test Sample Data'!M93&lt;35,'Test Sample Data'!M93&gt;0),'Test Sample Data'!M93-'Choose Housekeeping Genes'!N$25,35-'Choose Housekeeping Genes'!N$25),"")</f>
        <v/>
      </c>
      <c r="N93" s="74" t="str">
        <f>IF(SUM('Test Sample Data'!N$3:N$98)&gt;10,IF(AND(ISNUMBER('Test Sample Data'!N93),'Test Sample Data'!N93&lt;35,'Test Sample Data'!N93&gt;0),'Test Sample Data'!N93-'Choose Housekeeping Genes'!O$25,35-'Choose Housekeeping Genes'!O$25),"")</f>
        <v/>
      </c>
      <c r="O93" s="74" t="str">
        <f>IF(SUM('Test Sample Data'!O$3:O$98)&gt;10,IF(AND(ISNUMBER('Test Sample Data'!O93),'Test Sample Data'!O93&lt;35,'Test Sample Data'!O93&gt;0),'Test Sample Data'!O93-'Choose Housekeeping Genes'!P$25,35-'Choose Housekeeping Genes'!P$25),"")</f>
        <v/>
      </c>
      <c r="P93" s="74" t="str">
        <f>IF(SUM('Test Sample Data'!P$3:P$98)&gt;10,IF(AND(ISNUMBER('Test Sample Data'!P93),'Test Sample Data'!P93&lt;35,'Test Sample Data'!P93&gt;0),'Test Sample Data'!P93-'Choose Housekeeping Genes'!Q$25,35-'Choose Housekeeping Genes'!Q$25),"")</f>
        <v/>
      </c>
      <c r="Q93" s="74" t="str">
        <f>IF(SUM('Test Sample Data'!Q$3:Q$98)&gt;10,IF(AND(ISNUMBER('Test Sample Data'!Q93),'Test Sample Data'!Q93&lt;35,'Test Sample Data'!Q93&gt;0),'Test Sample Data'!Q93-'Choose Housekeeping Genes'!R$25,35-'Choose Housekeeping Genes'!R$25),"")</f>
        <v/>
      </c>
      <c r="R93" s="74" t="str">
        <f>IF(SUM('Test Sample Data'!R$3:R$98)&gt;10,IF(AND(ISNUMBER('Test Sample Data'!R93),'Test Sample Data'!R93&lt;35,'Test Sample Data'!R93&gt;0),'Test Sample Data'!R93-'Choose Housekeeping Genes'!S$25,35-'Choose Housekeeping Genes'!S$25),"")</f>
        <v/>
      </c>
      <c r="S93" s="74" t="str">
        <f>IF(SUM('Test Sample Data'!S$3:S$98)&gt;10,IF(AND(ISNUMBER('Test Sample Data'!S93),'Test Sample Data'!S93&lt;35,'Test Sample Data'!S93&gt;0),'Test Sample Data'!S93-'Choose Housekeeping Genes'!T$25,35-'Choose Housekeeping Genes'!T$25),"")</f>
        <v/>
      </c>
      <c r="T93" s="74" t="str">
        <f>IF(SUM('Test Sample Data'!T$3:T$98)&gt;10,IF(AND(ISNUMBER('Test Sample Data'!T93),'Test Sample Data'!T93&lt;35,'Test Sample Data'!T93&gt;0),'Test Sample Data'!T93-'Choose Housekeeping Genes'!U$25,35-'Choose Housekeeping Genes'!U$25),"")</f>
        <v/>
      </c>
      <c r="U93" s="74" t="str">
        <f>IF(SUM('Test Sample Data'!U$3:U$98)&gt;10,IF(AND(ISNUMBER('Test Sample Data'!U93),'Test Sample Data'!U93&lt;35,'Test Sample Data'!U93&gt;0),'Test Sample Data'!U93-'Choose Housekeeping Genes'!V$25,35-'Choose Housekeeping Genes'!V$25),"")</f>
        <v/>
      </c>
      <c r="V93" s="74" t="str">
        <f>IF(SUM('Test Sample Data'!V$3:V$98)&gt;10,IF(AND(ISNUMBER('Test Sample Data'!V93),'Test Sample Data'!V93&lt;35,'Test Sample Data'!V93&gt;0),'Test Sample Data'!V93-'Choose Housekeeping Genes'!W$25,35-'Choose Housekeeping Genes'!W$25),"")</f>
        <v/>
      </c>
      <c r="W93" s="138" t="str">
        <f>'Control Sample Data'!A93</f>
        <v>ACTB</v>
      </c>
      <c r="X93" s="139" t="s">
        <v>92</v>
      </c>
      <c r="Y93" s="74" t="str">
        <f>IF(SUM('Control Sample Data'!C$3:C$98)&gt;10,IF(AND(ISNUMBER('Control Sample Data'!C93),'Control Sample Data'!C93&lt;35,'Control Sample Data'!C93&gt;0),'Control Sample Data'!C93-'Choose Housekeeping Genes'!AA$25,35-'Choose Housekeeping Genes'!AA$25),"")</f>
        <v/>
      </c>
      <c r="Z93" s="74" t="str">
        <f>IF(SUM('Control Sample Data'!D$3:D$98)&gt;10,IF(AND(ISNUMBER('Control Sample Data'!D93),'Control Sample Data'!D93&lt;35,'Control Sample Data'!D93&gt;0),'Control Sample Data'!D93-'Choose Housekeeping Genes'!AB$25,35-'Choose Housekeeping Genes'!AB$25),"")</f>
        <v/>
      </c>
      <c r="AA93" s="74" t="str">
        <f>IF(SUM('Control Sample Data'!E$3:E$98)&gt;10,IF(AND(ISNUMBER('Control Sample Data'!E93),'Control Sample Data'!E93&lt;35,'Control Sample Data'!E93&gt;0),'Control Sample Data'!E93-'Choose Housekeeping Genes'!AC$25,35-'Choose Housekeeping Genes'!AC$25),"")</f>
        <v/>
      </c>
      <c r="AB93" s="74" t="str">
        <f>IF(SUM('Control Sample Data'!F$3:F$98)&gt;10,IF(AND(ISNUMBER('Control Sample Data'!F93),'Control Sample Data'!F93&lt;35,'Control Sample Data'!F93&gt;0),'Control Sample Data'!F93-'Choose Housekeeping Genes'!AD$25,35-'Choose Housekeeping Genes'!AD$25),"")</f>
        <v/>
      </c>
      <c r="AC93" s="74" t="str">
        <f>IF(SUM('Control Sample Data'!G$3:G$98)&gt;10,IF(AND(ISNUMBER('Control Sample Data'!G93),'Control Sample Data'!G93&lt;35,'Control Sample Data'!G93&gt;0),'Control Sample Data'!G93-'Choose Housekeeping Genes'!AE$25,35-'Choose Housekeeping Genes'!AE$25),"")</f>
        <v/>
      </c>
      <c r="AD93" s="74" t="str">
        <f>IF(SUM('Control Sample Data'!H$3:H$98)&gt;10,IF(AND(ISNUMBER('Control Sample Data'!H93),'Control Sample Data'!H93&lt;35,'Control Sample Data'!H93&gt;0),'Control Sample Data'!H93-'Choose Housekeeping Genes'!AF$25,35-'Choose Housekeeping Genes'!AF$25),"")</f>
        <v/>
      </c>
      <c r="AE93" s="74" t="str">
        <f>IF(SUM('Control Sample Data'!I$3:I$98)&gt;10,IF(AND(ISNUMBER('Control Sample Data'!I93),'Control Sample Data'!I93&lt;35,'Control Sample Data'!I93&gt;0),'Control Sample Data'!I93-'Choose Housekeeping Genes'!AG$25,35-'Choose Housekeeping Genes'!AG$25),"")</f>
        <v/>
      </c>
      <c r="AF93" s="74" t="str">
        <f>IF(SUM('Control Sample Data'!J$3:J$98)&gt;10,IF(AND(ISNUMBER('Control Sample Data'!J93),'Control Sample Data'!J93&lt;35,'Control Sample Data'!J93&gt;0),'Control Sample Data'!J93-'Choose Housekeeping Genes'!AH$25,35-'Choose Housekeeping Genes'!AH$25),"")</f>
        <v/>
      </c>
      <c r="AG93" s="74" t="str">
        <f>IF(SUM('Control Sample Data'!K$3:K$98)&gt;10,IF(AND(ISNUMBER('Control Sample Data'!K93),'Control Sample Data'!K93&lt;35,'Control Sample Data'!K93&gt;0),'Control Sample Data'!K93-'Choose Housekeeping Genes'!AI$25,35-'Choose Housekeeping Genes'!AI$25),"")</f>
        <v/>
      </c>
      <c r="AH93" s="74" t="str">
        <f>IF(SUM('Control Sample Data'!L$3:L$98)&gt;10,IF(AND(ISNUMBER('Control Sample Data'!L93),'Control Sample Data'!L93&lt;35,'Control Sample Data'!L93&gt;0),'Control Sample Data'!L93-'Choose Housekeeping Genes'!AJ$25,35-'Choose Housekeeping Genes'!AJ$25),"")</f>
        <v/>
      </c>
      <c r="AI93" s="74" t="str">
        <f>IF(SUM('Control Sample Data'!M$3:M$98)&gt;10,IF(AND(ISNUMBER('Control Sample Data'!M93),'Control Sample Data'!M93&lt;35,'Control Sample Data'!M93&gt;0),'Control Sample Data'!M93-'Choose Housekeeping Genes'!AK$25,35-'Choose Housekeeping Genes'!AK$25),"")</f>
        <v/>
      </c>
      <c r="AJ93" s="74" t="str">
        <f>IF(SUM('Control Sample Data'!N$3:N$98)&gt;10,IF(AND(ISNUMBER('Control Sample Data'!N93),'Control Sample Data'!N93&lt;35,'Control Sample Data'!N93&gt;0),'Control Sample Data'!N93-'Choose Housekeeping Genes'!AL$25,35-'Choose Housekeeping Genes'!AL$25),"")</f>
        <v/>
      </c>
      <c r="AK93" s="74" t="str">
        <f>IF(SUM('Control Sample Data'!O$3:O$98)&gt;10,IF(AND(ISNUMBER('Control Sample Data'!O93),'Control Sample Data'!O93&lt;35,'Control Sample Data'!O93&gt;0),'Control Sample Data'!O93-'Choose Housekeeping Genes'!AM$25,35-'Choose Housekeeping Genes'!AM$25),"")</f>
        <v/>
      </c>
      <c r="AL93" s="74" t="str">
        <f>IF(SUM('Control Sample Data'!P$3:P$98)&gt;10,IF(AND(ISNUMBER('Control Sample Data'!P93),'Control Sample Data'!P93&lt;35,'Control Sample Data'!P93&gt;0),'Control Sample Data'!P93-'Choose Housekeeping Genes'!AN$25,35-'Choose Housekeeping Genes'!AN$25),"")</f>
        <v/>
      </c>
      <c r="AM93" s="74" t="str">
        <f>IF(SUM('Control Sample Data'!Q$3:Q$98)&gt;10,IF(AND(ISNUMBER('Control Sample Data'!Q93),'Control Sample Data'!Q93&lt;35,'Control Sample Data'!Q93&gt;0),'Control Sample Data'!Q93-'Choose Housekeeping Genes'!AO$25,35-'Choose Housekeeping Genes'!AO$25),"")</f>
        <v/>
      </c>
      <c r="AN93" s="74" t="str">
        <f>IF(SUM('Control Sample Data'!R$3:R$98)&gt;10,IF(AND(ISNUMBER('Control Sample Data'!R93),'Control Sample Data'!R93&lt;35,'Control Sample Data'!R93&gt;0),'Control Sample Data'!R93-'Choose Housekeeping Genes'!AP$25,35-'Choose Housekeeping Genes'!AP$25),"")</f>
        <v/>
      </c>
      <c r="AO93" s="74" t="str">
        <f>IF(SUM('Control Sample Data'!S$3:S$98)&gt;10,IF(AND(ISNUMBER('Control Sample Data'!S93),'Control Sample Data'!S93&lt;35,'Control Sample Data'!S93&gt;0),'Control Sample Data'!S93-'Choose Housekeeping Genes'!AQ$25,35-'Choose Housekeeping Genes'!AQ$25),"")</f>
        <v/>
      </c>
      <c r="AP93" s="74" t="str">
        <f>IF(SUM('Control Sample Data'!T$3:T$98)&gt;10,IF(AND(ISNUMBER('Control Sample Data'!T93),'Control Sample Data'!T93&lt;35,'Control Sample Data'!T93&gt;0),'Control Sample Data'!T93-'Choose Housekeeping Genes'!AR$25,35-'Choose Housekeeping Genes'!AR$25),"")</f>
        <v/>
      </c>
      <c r="AQ93" s="74" t="str">
        <f>IF(SUM('Control Sample Data'!U$3:U$98)&gt;10,IF(AND(ISNUMBER('Control Sample Data'!U93),'Control Sample Data'!U93&lt;35,'Control Sample Data'!U93&gt;0),'Control Sample Data'!U93-'Choose Housekeeping Genes'!AS$25,35-'Choose Housekeeping Genes'!AS$25),"")</f>
        <v/>
      </c>
      <c r="AR93" s="74" t="str">
        <f>IF(SUM('Control Sample Data'!V$3:V$98)&gt;10,IF(AND(ISNUMBER('Control Sample Data'!V93),'Control Sample Data'!V93&lt;35,'Control Sample Data'!V93&gt;0),'Control Sample Data'!V93-'Choose Housekeeping Genes'!AT$25,35-'Choose Housekeeping Genes'!AT$25),"")</f>
        <v/>
      </c>
      <c r="AS93" s="29" t="str">
        <f>'Control Sample Data'!A93</f>
        <v>ACTB</v>
      </c>
      <c r="AT93" s="28" t="s">
        <v>92</v>
      </c>
      <c r="AU93" s="74" t="str">
        <f ca="1">IF(ISNUMBER(C93-'Choose Housekeeping Genes'!D$15),C93-'Choose Housekeeping Genes'!D$15,"")</f>
        <v/>
      </c>
      <c r="AV93" s="74" t="str">
        <f ca="1">IF(ISNUMBER(D93-'Choose Housekeeping Genes'!E$15),D93-'Choose Housekeeping Genes'!E$15,"")</f>
        <v/>
      </c>
      <c r="AW93" s="74" t="str">
        <f ca="1">IF(ISNUMBER(E93-'Choose Housekeeping Genes'!F$15),E93-'Choose Housekeeping Genes'!F$15,"")</f>
        <v/>
      </c>
      <c r="AX93" s="74" t="str">
        <f ca="1">IF(ISNUMBER(F93-'Choose Housekeeping Genes'!G$15),F93-'Choose Housekeeping Genes'!G$15,"")</f>
        <v/>
      </c>
      <c r="AY93" s="74" t="str">
        <f ca="1">IF(ISNUMBER(G93-'Choose Housekeeping Genes'!H$15),G93-'Choose Housekeeping Genes'!H$15,"")</f>
        <v/>
      </c>
      <c r="AZ93" s="74" t="str">
        <f ca="1">IF(ISNUMBER(H93-'Choose Housekeeping Genes'!I$15),H93-'Choose Housekeeping Genes'!I$15,"")</f>
        <v/>
      </c>
      <c r="BA93" s="74" t="str">
        <f ca="1">IF(ISNUMBER(I93-'Choose Housekeeping Genes'!J$15),I93-'Choose Housekeeping Genes'!J$15,"")</f>
        <v/>
      </c>
      <c r="BB93" s="74" t="str">
        <f ca="1">IF(ISNUMBER(J93-'Choose Housekeeping Genes'!K$15),J93-'Choose Housekeeping Genes'!K$15,"")</f>
        <v/>
      </c>
      <c r="BC93" s="74" t="str">
        <f ca="1">IF(ISNUMBER(K93-'Choose Housekeeping Genes'!L$15),K93-'Choose Housekeeping Genes'!L$15,"")</f>
        <v/>
      </c>
      <c r="BD93" s="74" t="str">
        <f ca="1">IF(ISNUMBER(L93-'Choose Housekeeping Genes'!M$15),L93-'Choose Housekeeping Genes'!M$15,"")</f>
        <v/>
      </c>
      <c r="BE93" s="74" t="str">
        <f ca="1">IF(ISNUMBER(M93-'Choose Housekeeping Genes'!N$15),M93-'Choose Housekeeping Genes'!N$15,"")</f>
        <v/>
      </c>
      <c r="BF93" s="74" t="str">
        <f ca="1">IF(ISNUMBER(N93-'Choose Housekeeping Genes'!O$15),N93-'Choose Housekeeping Genes'!O$15,"")</f>
        <v/>
      </c>
      <c r="BG93" s="74" t="str">
        <f ca="1">IF(ISNUMBER(O93-'Choose Housekeeping Genes'!P$15),O93-'Choose Housekeeping Genes'!P$15,"")</f>
        <v/>
      </c>
      <c r="BH93" s="74" t="str">
        <f ca="1">IF(ISNUMBER(P93-'Choose Housekeeping Genes'!Q$15),P93-'Choose Housekeeping Genes'!Q$15,"")</f>
        <v/>
      </c>
      <c r="BI93" s="74" t="str">
        <f ca="1">IF(ISNUMBER(Q93-'Choose Housekeeping Genes'!R$15),Q93-'Choose Housekeeping Genes'!R$15,"")</f>
        <v/>
      </c>
      <c r="BJ93" s="74" t="str">
        <f ca="1">IF(ISNUMBER(R93-'Choose Housekeeping Genes'!S$15),R93-'Choose Housekeeping Genes'!S$15,"")</f>
        <v/>
      </c>
      <c r="BK93" s="74" t="str">
        <f ca="1">IF(ISNUMBER(S93-'Choose Housekeeping Genes'!T$15),S93-'Choose Housekeeping Genes'!T$15,"")</f>
        <v/>
      </c>
      <c r="BL93" s="74" t="str">
        <f ca="1">IF(ISNUMBER(T93-'Choose Housekeeping Genes'!U$15),T93-'Choose Housekeeping Genes'!U$15,"")</f>
        <v/>
      </c>
      <c r="BM93" s="74" t="str">
        <f ca="1">IF(ISNUMBER(U93-'Choose Housekeeping Genes'!V$15),U93-'Choose Housekeeping Genes'!V$15,"")</f>
        <v/>
      </c>
      <c r="BN93" s="74" t="str">
        <f ca="1">IF(ISNUMBER(V93-'Choose Housekeeping Genes'!W$15),V93-'Choose Housekeeping Genes'!W$15,"")</f>
        <v/>
      </c>
      <c r="BO93" s="141" t="str">
        <f t="shared" si="8"/>
        <v>ACTB</v>
      </c>
      <c r="BP93" s="139" t="s">
        <v>92</v>
      </c>
      <c r="BQ93" s="74" t="str">
        <f ca="1">IF(ISNUMBER(Y93-'Choose Housekeeping Genes'!AA$15),Y93-'Choose Housekeeping Genes'!AA$15,"")</f>
        <v/>
      </c>
      <c r="BR93" s="74" t="str">
        <f ca="1">IF(ISNUMBER(Z93-'Choose Housekeeping Genes'!AB$15),Z93-'Choose Housekeeping Genes'!AB$15,"")</f>
        <v/>
      </c>
      <c r="BS93" s="74" t="str">
        <f ca="1">IF(ISNUMBER(AA93-'Choose Housekeeping Genes'!AC$15),AA93-'Choose Housekeeping Genes'!AC$15,"")</f>
        <v/>
      </c>
      <c r="BT93" s="74" t="str">
        <f ca="1">IF(ISNUMBER(AB93-'Choose Housekeeping Genes'!AD$15),AB93-'Choose Housekeeping Genes'!AD$15,"")</f>
        <v/>
      </c>
      <c r="BU93" s="74" t="str">
        <f ca="1">IF(ISNUMBER(AC93-'Choose Housekeeping Genes'!AE$15),AC93-'Choose Housekeeping Genes'!AE$15,"")</f>
        <v/>
      </c>
      <c r="BV93" s="74" t="str">
        <f ca="1">IF(ISNUMBER(AD93-'Choose Housekeeping Genes'!AF$15),AD93-'Choose Housekeeping Genes'!AF$15,"")</f>
        <v/>
      </c>
      <c r="BW93" s="74" t="str">
        <f ca="1">IF(ISNUMBER(AE93-'Choose Housekeeping Genes'!AG$15),AE93-'Choose Housekeeping Genes'!AG$15,"")</f>
        <v/>
      </c>
      <c r="BX93" s="74" t="str">
        <f ca="1">IF(ISNUMBER(AF93-'Choose Housekeeping Genes'!AH$15),AF93-'Choose Housekeeping Genes'!AH$15,"")</f>
        <v/>
      </c>
      <c r="BY93" s="74" t="str">
        <f ca="1">IF(ISNUMBER(AG93-'Choose Housekeeping Genes'!AI$15),AG93-'Choose Housekeeping Genes'!AI$15,"")</f>
        <v/>
      </c>
      <c r="BZ93" s="74" t="str">
        <f ca="1">IF(ISNUMBER(AH93-'Choose Housekeeping Genes'!AJ$15),AH93-'Choose Housekeeping Genes'!AJ$15,"")</f>
        <v/>
      </c>
      <c r="CA93" s="74" t="str">
        <f ca="1">IF(ISNUMBER(AI93-'Choose Housekeeping Genes'!AK$15),AI93-'Choose Housekeeping Genes'!AK$15,"")</f>
        <v/>
      </c>
      <c r="CB93" s="74" t="str">
        <f ca="1">IF(ISNUMBER(AJ93-'Choose Housekeeping Genes'!AL$15),AJ93-'Choose Housekeeping Genes'!AL$15,"")</f>
        <v/>
      </c>
      <c r="CC93" s="74" t="str">
        <f ca="1">IF(ISNUMBER(AK93-'Choose Housekeeping Genes'!AM$15),AK93-'Choose Housekeeping Genes'!AM$15,"")</f>
        <v/>
      </c>
      <c r="CD93" s="74" t="str">
        <f ca="1">IF(ISNUMBER(AL93-'Choose Housekeeping Genes'!AN$15),AL93-'Choose Housekeeping Genes'!AN$15,"")</f>
        <v/>
      </c>
      <c r="CE93" s="74" t="str">
        <f ca="1">IF(ISNUMBER(AM93-'Choose Housekeeping Genes'!AO$15),AM93-'Choose Housekeeping Genes'!AO$15,"")</f>
        <v/>
      </c>
      <c r="CF93" s="74" t="str">
        <f ca="1">IF(ISNUMBER(AN93-'Choose Housekeeping Genes'!AP$15),AN93-'Choose Housekeeping Genes'!AP$15,"")</f>
        <v/>
      </c>
      <c r="CG93" s="74" t="str">
        <f ca="1">IF(ISNUMBER(AO93-'Choose Housekeeping Genes'!AQ$15),AO93-'Choose Housekeeping Genes'!AQ$15,"")</f>
        <v/>
      </c>
      <c r="CH93" s="74" t="str">
        <f ca="1">IF(ISNUMBER(AP93-'Choose Housekeeping Genes'!AR$15),AP93-'Choose Housekeeping Genes'!AR$15,"")</f>
        <v/>
      </c>
      <c r="CI93" s="74" t="str">
        <f ca="1">IF(ISNUMBER(AQ93-'Choose Housekeeping Genes'!AS$15),AQ93-'Choose Housekeeping Genes'!AS$15,"")</f>
        <v/>
      </c>
      <c r="CJ93" s="74" t="str">
        <f ca="1">IF(ISNUMBER(AR93-'Choose Housekeeping Genes'!AT$15),AR93-'Choose Housekeeping Genes'!AT$15,"")</f>
        <v/>
      </c>
      <c r="CK93" s="22" t="e">
        <f t="shared" ca="1" si="9"/>
        <v>#DIV/0!</v>
      </c>
      <c r="CL93" s="111" t="e">
        <f t="shared" ca="1" si="10"/>
        <v>#DIV/0!</v>
      </c>
    </row>
    <row r="94" spans="1:90" ht="12.75" customHeight="1" x14ac:dyDescent="0.2">
      <c r="A94" s="27" t="str">
        <f>'Test Sample Data'!A94</f>
        <v>18S RNA</v>
      </c>
      <c r="B94" s="28" t="s">
        <v>93</v>
      </c>
      <c r="C94" s="74" t="str">
        <f>IF(SUM('Test Sample Data'!C$3:C$98)&gt;10,IF(AND(ISNUMBER('Test Sample Data'!C94),'Test Sample Data'!C94&lt;35,'Test Sample Data'!C94&gt;0),'Test Sample Data'!C94-'Choose Housekeeping Genes'!D$25,35-'Choose Housekeeping Genes'!D$25),"")</f>
        <v/>
      </c>
      <c r="D94" s="74" t="str">
        <f>IF(SUM('Test Sample Data'!D$3:D$98)&gt;10,IF(AND(ISNUMBER('Test Sample Data'!D94),'Test Sample Data'!D94&lt;35,'Test Sample Data'!D94&gt;0),'Test Sample Data'!D94-'Choose Housekeeping Genes'!E$25,35-'Choose Housekeeping Genes'!E$25),"")</f>
        <v/>
      </c>
      <c r="E94" s="74" t="str">
        <f>IF(SUM('Test Sample Data'!E$3:E$98)&gt;10,IF(AND(ISNUMBER('Test Sample Data'!E94),'Test Sample Data'!E94&lt;35,'Test Sample Data'!E94&gt;0),'Test Sample Data'!E94-'Choose Housekeeping Genes'!F$25,35-'Choose Housekeeping Genes'!F$25),"")</f>
        <v/>
      </c>
      <c r="F94" s="74" t="str">
        <f>IF(SUM('Test Sample Data'!F$3:F$98)&gt;10,IF(AND(ISNUMBER('Test Sample Data'!F94),'Test Sample Data'!F94&lt;35,'Test Sample Data'!F94&gt;0),'Test Sample Data'!F94-'Choose Housekeeping Genes'!G$25,35-'Choose Housekeeping Genes'!G$25),"")</f>
        <v/>
      </c>
      <c r="G94" s="74" t="str">
        <f>IF(SUM('Test Sample Data'!G$3:G$98)&gt;10,IF(AND(ISNUMBER('Test Sample Data'!G94),'Test Sample Data'!G94&lt;35,'Test Sample Data'!G94&gt;0),'Test Sample Data'!G94-'Choose Housekeeping Genes'!H$25,35-'Choose Housekeeping Genes'!H$25),"")</f>
        <v/>
      </c>
      <c r="H94" s="74" t="str">
        <f>IF(SUM('Test Sample Data'!H$3:H$98)&gt;10,IF(AND(ISNUMBER('Test Sample Data'!H94),'Test Sample Data'!H94&lt;35,'Test Sample Data'!H94&gt;0),'Test Sample Data'!H94-'Choose Housekeeping Genes'!I$25,35-'Choose Housekeeping Genes'!I$25),"")</f>
        <v/>
      </c>
      <c r="I94" s="74" t="str">
        <f>IF(SUM('Test Sample Data'!I$3:I$98)&gt;10,IF(AND(ISNUMBER('Test Sample Data'!I94),'Test Sample Data'!I94&lt;35,'Test Sample Data'!I94&gt;0),'Test Sample Data'!I94-'Choose Housekeeping Genes'!J$25,35-'Choose Housekeeping Genes'!J$25),"")</f>
        <v/>
      </c>
      <c r="J94" s="74" t="str">
        <f>IF(SUM('Test Sample Data'!J$3:J$98)&gt;10,IF(AND(ISNUMBER('Test Sample Data'!J94),'Test Sample Data'!J94&lt;35,'Test Sample Data'!J94&gt;0),'Test Sample Data'!J94-'Choose Housekeeping Genes'!K$25,35-'Choose Housekeeping Genes'!K$25),"")</f>
        <v/>
      </c>
      <c r="K94" s="74" t="str">
        <f>IF(SUM('Test Sample Data'!K$3:K$98)&gt;10,IF(AND(ISNUMBER('Test Sample Data'!K94),'Test Sample Data'!K94&lt;35,'Test Sample Data'!K94&gt;0),'Test Sample Data'!K94-'Choose Housekeeping Genes'!L$25,35-'Choose Housekeeping Genes'!L$25),"")</f>
        <v/>
      </c>
      <c r="L94" s="74" t="str">
        <f>IF(SUM('Test Sample Data'!L$3:L$98)&gt;10,IF(AND(ISNUMBER('Test Sample Data'!L94),'Test Sample Data'!L94&lt;35,'Test Sample Data'!L94&gt;0),'Test Sample Data'!L94-'Choose Housekeeping Genes'!M$25,35-'Choose Housekeeping Genes'!M$25),"")</f>
        <v/>
      </c>
      <c r="M94" s="74" t="str">
        <f>IF(SUM('Test Sample Data'!M$3:M$98)&gt;10,IF(AND(ISNUMBER('Test Sample Data'!M94),'Test Sample Data'!M94&lt;35,'Test Sample Data'!M94&gt;0),'Test Sample Data'!M94-'Choose Housekeeping Genes'!N$25,35-'Choose Housekeeping Genes'!N$25),"")</f>
        <v/>
      </c>
      <c r="N94" s="74" t="str">
        <f>IF(SUM('Test Sample Data'!N$3:N$98)&gt;10,IF(AND(ISNUMBER('Test Sample Data'!N94),'Test Sample Data'!N94&lt;35,'Test Sample Data'!N94&gt;0),'Test Sample Data'!N94-'Choose Housekeeping Genes'!O$25,35-'Choose Housekeeping Genes'!O$25),"")</f>
        <v/>
      </c>
      <c r="O94" s="74" t="str">
        <f>IF(SUM('Test Sample Data'!O$3:O$98)&gt;10,IF(AND(ISNUMBER('Test Sample Data'!O94),'Test Sample Data'!O94&lt;35,'Test Sample Data'!O94&gt;0),'Test Sample Data'!O94-'Choose Housekeeping Genes'!P$25,35-'Choose Housekeeping Genes'!P$25),"")</f>
        <v/>
      </c>
      <c r="P94" s="74" t="str">
        <f>IF(SUM('Test Sample Data'!P$3:P$98)&gt;10,IF(AND(ISNUMBER('Test Sample Data'!P94),'Test Sample Data'!P94&lt;35,'Test Sample Data'!P94&gt;0),'Test Sample Data'!P94-'Choose Housekeeping Genes'!Q$25,35-'Choose Housekeeping Genes'!Q$25),"")</f>
        <v/>
      </c>
      <c r="Q94" s="74" t="str">
        <f>IF(SUM('Test Sample Data'!Q$3:Q$98)&gt;10,IF(AND(ISNUMBER('Test Sample Data'!Q94),'Test Sample Data'!Q94&lt;35,'Test Sample Data'!Q94&gt;0),'Test Sample Data'!Q94-'Choose Housekeeping Genes'!R$25,35-'Choose Housekeeping Genes'!R$25),"")</f>
        <v/>
      </c>
      <c r="R94" s="74" t="str">
        <f>IF(SUM('Test Sample Data'!R$3:R$98)&gt;10,IF(AND(ISNUMBER('Test Sample Data'!R94),'Test Sample Data'!R94&lt;35,'Test Sample Data'!R94&gt;0),'Test Sample Data'!R94-'Choose Housekeeping Genes'!S$25,35-'Choose Housekeeping Genes'!S$25),"")</f>
        <v/>
      </c>
      <c r="S94" s="74" t="str">
        <f>IF(SUM('Test Sample Data'!S$3:S$98)&gt;10,IF(AND(ISNUMBER('Test Sample Data'!S94),'Test Sample Data'!S94&lt;35,'Test Sample Data'!S94&gt;0),'Test Sample Data'!S94-'Choose Housekeeping Genes'!T$25,35-'Choose Housekeeping Genes'!T$25),"")</f>
        <v/>
      </c>
      <c r="T94" s="74" t="str">
        <f>IF(SUM('Test Sample Data'!T$3:T$98)&gt;10,IF(AND(ISNUMBER('Test Sample Data'!T94),'Test Sample Data'!T94&lt;35,'Test Sample Data'!T94&gt;0),'Test Sample Data'!T94-'Choose Housekeeping Genes'!U$25,35-'Choose Housekeeping Genes'!U$25),"")</f>
        <v/>
      </c>
      <c r="U94" s="74" t="str">
        <f>IF(SUM('Test Sample Data'!U$3:U$98)&gt;10,IF(AND(ISNUMBER('Test Sample Data'!U94),'Test Sample Data'!U94&lt;35,'Test Sample Data'!U94&gt;0),'Test Sample Data'!U94-'Choose Housekeeping Genes'!V$25,35-'Choose Housekeeping Genes'!V$25),"")</f>
        <v/>
      </c>
      <c r="V94" s="74" t="str">
        <f>IF(SUM('Test Sample Data'!V$3:V$98)&gt;10,IF(AND(ISNUMBER('Test Sample Data'!V94),'Test Sample Data'!V94&lt;35,'Test Sample Data'!V94&gt;0),'Test Sample Data'!V94-'Choose Housekeeping Genes'!W$25,35-'Choose Housekeeping Genes'!W$25),"")</f>
        <v/>
      </c>
      <c r="W94" s="138" t="str">
        <f>'Control Sample Data'!A94</f>
        <v>18S RNA</v>
      </c>
      <c r="X94" s="139" t="s">
        <v>93</v>
      </c>
      <c r="Y94" s="74" t="str">
        <f>IF(SUM('Control Sample Data'!C$3:C$98)&gt;10,IF(AND(ISNUMBER('Control Sample Data'!C94),'Control Sample Data'!C94&lt;35,'Control Sample Data'!C94&gt;0),'Control Sample Data'!C94-'Choose Housekeeping Genes'!AA$25,35-'Choose Housekeeping Genes'!AA$25),"")</f>
        <v/>
      </c>
      <c r="Z94" s="74" t="str">
        <f>IF(SUM('Control Sample Data'!D$3:D$98)&gt;10,IF(AND(ISNUMBER('Control Sample Data'!D94),'Control Sample Data'!D94&lt;35,'Control Sample Data'!D94&gt;0),'Control Sample Data'!D94-'Choose Housekeeping Genes'!AB$25,35-'Choose Housekeeping Genes'!AB$25),"")</f>
        <v/>
      </c>
      <c r="AA94" s="74" t="str">
        <f>IF(SUM('Control Sample Data'!E$3:E$98)&gt;10,IF(AND(ISNUMBER('Control Sample Data'!E94),'Control Sample Data'!E94&lt;35,'Control Sample Data'!E94&gt;0),'Control Sample Data'!E94-'Choose Housekeeping Genes'!AC$25,35-'Choose Housekeeping Genes'!AC$25),"")</f>
        <v/>
      </c>
      <c r="AB94" s="74" t="str">
        <f>IF(SUM('Control Sample Data'!F$3:F$98)&gt;10,IF(AND(ISNUMBER('Control Sample Data'!F94),'Control Sample Data'!F94&lt;35,'Control Sample Data'!F94&gt;0),'Control Sample Data'!F94-'Choose Housekeeping Genes'!AD$25,35-'Choose Housekeeping Genes'!AD$25),"")</f>
        <v/>
      </c>
      <c r="AC94" s="74" t="str">
        <f>IF(SUM('Control Sample Data'!G$3:G$98)&gt;10,IF(AND(ISNUMBER('Control Sample Data'!G94),'Control Sample Data'!G94&lt;35,'Control Sample Data'!G94&gt;0),'Control Sample Data'!G94-'Choose Housekeeping Genes'!AE$25,35-'Choose Housekeeping Genes'!AE$25),"")</f>
        <v/>
      </c>
      <c r="AD94" s="74" t="str">
        <f>IF(SUM('Control Sample Data'!H$3:H$98)&gt;10,IF(AND(ISNUMBER('Control Sample Data'!H94),'Control Sample Data'!H94&lt;35,'Control Sample Data'!H94&gt;0),'Control Sample Data'!H94-'Choose Housekeeping Genes'!AF$25,35-'Choose Housekeeping Genes'!AF$25),"")</f>
        <v/>
      </c>
      <c r="AE94" s="74" t="str">
        <f>IF(SUM('Control Sample Data'!I$3:I$98)&gt;10,IF(AND(ISNUMBER('Control Sample Data'!I94),'Control Sample Data'!I94&lt;35,'Control Sample Data'!I94&gt;0),'Control Sample Data'!I94-'Choose Housekeeping Genes'!AG$25,35-'Choose Housekeeping Genes'!AG$25),"")</f>
        <v/>
      </c>
      <c r="AF94" s="74" t="str">
        <f>IF(SUM('Control Sample Data'!J$3:J$98)&gt;10,IF(AND(ISNUMBER('Control Sample Data'!J94),'Control Sample Data'!J94&lt;35,'Control Sample Data'!J94&gt;0),'Control Sample Data'!J94-'Choose Housekeeping Genes'!AH$25,35-'Choose Housekeeping Genes'!AH$25),"")</f>
        <v/>
      </c>
      <c r="AG94" s="74" t="str">
        <f>IF(SUM('Control Sample Data'!K$3:K$98)&gt;10,IF(AND(ISNUMBER('Control Sample Data'!K94),'Control Sample Data'!K94&lt;35,'Control Sample Data'!K94&gt;0),'Control Sample Data'!K94-'Choose Housekeeping Genes'!AI$25,35-'Choose Housekeeping Genes'!AI$25),"")</f>
        <v/>
      </c>
      <c r="AH94" s="74" t="str">
        <f>IF(SUM('Control Sample Data'!L$3:L$98)&gt;10,IF(AND(ISNUMBER('Control Sample Data'!L94),'Control Sample Data'!L94&lt;35,'Control Sample Data'!L94&gt;0),'Control Sample Data'!L94-'Choose Housekeeping Genes'!AJ$25,35-'Choose Housekeeping Genes'!AJ$25),"")</f>
        <v/>
      </c>
      <c r="AI94" s="74" t="str">
        <f>IF(SUM('Control Sample Data'!M$3:M$98)&gt;10,IF(AND(ISNUMBER('Control Sample Data'!M94),'Control Sample Data'!M94&lt;35,'Control Sample Data'!M94&gt;0),'Control Sample Data'!M94-'Choose Housekeeping Genes'!AK$25,35-'Choose Housekeeping Genes'!AK$25),"")</f>
        <v/>
      </c>
      <c r="AJ94" s="74" t="str">
        <f>IF(SUM('Control Sample Data'!N$3:N$98)&gt;10,IF(AND(ISNUMBER('Control Sample Data'!N94),'Control Sample Data'!N94&lt;35,'Control Sample Data'!N94&gt;0),'Control Sample Data'!N94-'Choose Housekeeping Genes'!AL$25,35-'Choose Housekeeping Genes'!AL$25),"")</f>
        <v/>
      </c>
      <c r="AK94" s="74" t="str">
        <f>IF(SUM('Control Sample Data'!O$3:O$98)&gt;10,IF(AND(ISNUMBER('Control Sample Data'!O94),'Control Sample Data'!O94&lt;35,'Control Sample Data'!O94&gt;0),'Control Sample Data'!O94-'Choose Housekeeping Genes'!AM$25,35-'Choose Housekeeping Genes'!AM$25),"")</f>
        <v/>
      </c>
      <c r="AL94" s="74" t="str">
        <f>IF(SUM('Control Sample Data'!P$3:P$98)&gt;10,IF(AND(ISNUMBER('Control Sample Data'!P94),'Control Sample Data'!P94&lt;35,'Control Sample Data'!P94&gt;0),'Control Sample Data'!P94-'Choose Housekeeping Genes'!AN$25,35-'Choose Housekeeping Genes'!AN$25),"")</f>
        <v/>
      </c>
      <c r="AM94" s="74" t="str">
        <f>IF(SUM('Control Sample Data'!Q$3:Q$98)&gt;10,IF(AND(ISNUMBER('Control Sample Data'!Q94),'Control Sample Data'!Q94&lt;35,'Control Sample Data'!Q94&gt;0),'Control Sample Data'!Q94-'Choose Housekeeping Genes'!AO$25,35-'Choose Housekeeping Genes'!AO$25),"")</f>
        <v/>
      </c>
      <c r="AN94" s="74" t="str">
        <f>IF(SUM('Control Sample Data'!R$3:R$98)&gt;10,IF(AND(ISNUMBER('Control Sample Data'!R94),'Control Sample Data'!R94&lt;35,'Control Sample Data'!R94&gt;0),'Control Sample Data'!R94-'Choose Housekeeping Genes'!AP$25,35-'Choose Housekeeping Genes'!AP$25),"")</f>
        <v/>
      </c>
      <c r="AO94" s="74" t="str">
        <f>IF(SUM('Control Sample Data'!S$3:S$98)&gt;10,IF(AND(ISNUMBER('Control Sample Data'!S94),'Control Sample Data'!S94&lt;35,'Control Sample Data'!S94&gt;0),'Control Sample Data'!S94-'Choose Housekeeping Genes'!AQ$25,35-'Choose Housekeeping Genes'!AQ$25),"")</f>
        <v/>
      </c>
      <c r="AP94" s="74" t="str">
        <f>IF(SUM('Control Sample Data'!T$3:T$98)&gt;10,IF(AND(ISNUMBER('Control Sample Data'!T94),'Control Sample Data'!T94&lt;35,'Control Sample Data'!T94&gt;0),'Control Sample Data'!T94-'Choose Housekeeping Genes'!AR$25,35-'Choose Housekeeping Genes'!AR$25),"")</f>
        <v/>
      </c>
      <c r="AQ94" s="74" t="str">
        <f>IF(SUM('Control Sample Data'!U$3:U$98)&gt;10,IF(AND(ISNUMBER('Control Sample Data'!U94),'Control Sample Data'!U94&lt;35,'Control Sample Data'!U94&gt;0),'Control Sample Data'!U94-'Choose Housekeeping Genes'!AS$25,35-'Choose Housekeeping Genes'!AS$25),"")</f>
        <v/>
      </c>
      <c r="AR94" s="74" t="str">
        <f>IF(SUM('Control Sample Data'!V$3:V$98)&gt;10,IF(AND(ISNUMBER('Control Sample Data'!V94),'Control Sample Data'!V94&lt;35,'Control Sample Data'!V94&gt;0),'Control Sample Data'!V94-'Choose Housekeeping Genes'!AT$25,35-'Choose Housekeeping Genes'!AT$25),"")</f>
        <v/>
      </c>
      <c r="AS94" s="29" t="str">
        <f>'Control Sample Data'!A94</f>
        <v>18S RNA</v>
      </c>
      <c r="AT94" s="28" t="s">
        <v>93</v>
      </c>
      <c r="AU94" s="74" t="str">
        <f ca="1">IF(ISNUMBER(C94-'Choose Housekeeping Genes'!D$15),C94-'Choose Housekeeping Genes'!D$15,"")</f>
        <v/>
      </c>
      <c r="AV94" s="74" t="str">
        <f ca="1">IF(ISNUMBER(D94-'Choose Housekeeping Genes'!E$15),D94-'Choose Housekeeping Genes'!E$15,"")</f>
        <v/>
      </c>
      <c r="AW94" s="74" t="str">
        <f ca="1">IF(ISNUMBER(E94-'Choose Housekeeping Genes'!F$15),E94-'Choose Housekeeping Genes'!F$15,"")</f>
        <v/>
      </c>
      <c r="AX94" s="74" t="str">
        <f ca="1">IF(ISNUMBER(F94-'Choose Housekeeping Genes'!G$15),F94-'Choose Housekeeping Genes'!G$15,"")</f>
        <v/>
      </c>
      <c r="AY94" s="74" t="str">
        <f ca="1">IF(ISNUMBER(G94-'Choose Housekeeping Genes'!H$15),G94-'Choose Housekeeping Genes'!H$15,"")</f>
        <v/>
      </c>
      <c r="AZ94" s="74" t="str">
        <f ca="1">IF(ISNUMBER(H94-'Choose Housekeeping Genes'!I$15),H94-'Choose Housekeeping Genes'!I$15,"")</f>
        <v/>
      </c>
      <c r="BA94" s="74" t="str">
        <f ca="1">IF(ISNUMBER(I94-'Choose Housekeeping Genes'!J$15),I94-'Choose Housekeeping Genes'!J$15,"")</f>
        <v/>
      </c>
      <c r="BB94" s="74" t="str">
        <f ca="1">IF(ISNUMBER(J94-'Choose Housekeeping Genes'!K$15),J94-'Choose Housekeeping Genes'!K$15,"")</f>
        <v/>
      </c>
      <c r="BC94" s="74" t="str">
        <f ca="1">IF(ISNUMBER(K94-'Choose Housekeeping Genes'!L$15),K94-'Choose Housekeeping Genes'!L$15,"")</f>
        <v/>
      </c>
      <c r="BD94" s="74" t="str">
        <f ca="1">IF(ISNUMBER(L94-'Choose Housekeeping Genes'!M$15),L94-'Choose Housekeeping Genes'!M$15,"")</f>
        <v/>
      </c>
      <c r="BE94" s="74" t="str">
        <f ca="1">IF(ISNUMBER(M94-'Choose Housekeeping Genes'!N$15),M94-'Choose Housekeeping Genes'!N$15,"")</f>
        <v/>
      </c>
      <c r="BF94" s="74" t="str">
        <f ca="1">IF(ISNUMBER(N94-'Choose Housekeeping Genes'!O$15),N94-'Choose Housekeeping Genes'!O$15,"")</f>
        <v/>
      </c>
      <c r="BG94" s="74" t="str">
        <f ca="1">IF(ISNUMBER(O94-'Choose Housekeeping Genes'!P$15),O94-'Choose Housekeeping Genes'!P$15,"")</f>
        <v/>
      </c>
      <c r="BH94" s="74" t="str">
        <f ca="1">IF(ISNUMBER(P94-'Choose Housekeeping Genes'!Q$15),P94-'Choose Housekeeping Genes'!Q$15,"")</f>
        <v/>
      </c>
      <c r="BI94" s="74" t="str">
        <f ca="1">IF(ISNUMBER(Q94-'Choose Housekeeping Genes'!R$15),Q94-'Choose Housekeeping Genes'!R$15,"")</f>
        <v/>
      </c>
      <c r="BJ94" s="74" t="str">
        <f ca="1">IF(ISNUMBER(R94-'Choose Housekeeping Genes'!S$15),R94-'Choose Housekeeping Genes'!S$15,"")</f>
        <v/>
      </c>
      <c r="BK94" s="74" t="str">
        <f ca="1">IF(ISNUMBER(S94-'Choose Housekeeping Genes'!T$15),S94-'Choose Housekeeping Genes'!T$15,"")</f>
        <v/>
      </c>
      <c r="BL94" s="74" t="str">
        <f ca="1">IF(ISNUMBER(T94-'Choose Housekeeping Genes'!U$15),T94-'Choose Housekeeping Genes'!U$15,"")</f>
        <v/>
      </c>
      <c r="BM94" s="74" t="str">
        <f ca="1">IF(ISNUMBER(U94-'Choose Housekeeping Genes'!V$15),U94-'Choose Housekeeping Genes'!V$15,"")</f>
        <v/>
      </c>
      <c r="BN94" s="74" t="str">
        <f ca="1">IF(ISNUMBER(V94-'Choose Housekeeping Genes'!W$15),V94-'Choose Housekeeping Genes'!W$15,"")</f>
        <v/>
      </c>
      <c r="BO94" s="141" t="str">
        <f t="shared" si="8"/>
        <v>18S RNA</v>
      </c>
      <c r="BP94" s="139" t="s">
        <v>93</v>
      </c>
      <c r="BQ94" s="74" t="str">
        <f ca="1">IF(ISNUMBER(Y94-'Choose Housekeeping Genes'!AA$15),Y94-'Choose Housekeeping Genes'!AA$15,"")</f>
        <v/>
      </c>
      <c r="BR94" s="74" t="str">
        <f ca="1">IF(ISNUMBER(Z94-'Choose Housekeeping Genes'!AB$15),Z94-'Choose Housekeeping Genes'!AB$15,"")</f>
        <v/>
      </c>
      <c r="BS94" s="74" t="str">
        <f ca="1">IF(ISNUMBER(AA94-'Choose Housekeeping Genes'!AC$15),AA94-'Choose Housekeeping Genes'!AC$15,"")</f>
        <v/>
      </c>
      <c r="BT94" s="74" t="str">
        <f ca="1">IF(ISNUMBER(AB94-'Choose Housekeeping Genes'!AD$15),AB94-'Choose Housekeeping Genes'!AD$15,"")</f>
        <v/>
      </c>
      <c r="BU94" s="74" t="str">
        <f ca="1">IF(ISNUMBER(AC94-'Choose Housekeeping Genes'!AE$15),AC94-'Choose Housekeeping Genes'!AE$15,"")</f>
        <v/>
      </c>
      <c r="BV94" s="74" t="str">
        <f ca="1">IF(ISNUMBER(AD94-'Choose Housekeeping Genes'!AF$15),AD94-'Choose Housekeeping Genes'!AF$15,"")</f>
        <v/>
      </c>
      <c r="BW94" s="74" t="str">
        <f ca="1">IF(ISNUMBER(AE94-'Choose Housekeeping Genes'!AG$15),AE94-'Choose Housekeeping Genes'!AG$15,"")</f>
        <v/>
      </c>
      <c r="BX94" s="74" t="str">
        <f ca="1">IF(ISNUMBER(AF94-'Choose Housekeeping Genes'!AH$15),AF94-'Choose Housekeeping Genes'!AH$15,"")</f>
        <v/>
      </c>
      <c r="BY94" s="74" t="str">
        <f ca="1">IF(ISNUMBER(AG94-'Choose Housekeeping Genes'!AI$15),AG94-'Choose Housekeeping Genes'!AI$15,"")</f>
        <v/>
      </c>
      <c r="BZ94" s="74" t="str">
        <f ca="1">IF(ISNUMBER(AH94-'Choose Housekeeping Genes'!AJ$15),AH94-'Choose Housekeeping Genes'!AJ$15,"")</f>
        <v/>
      </c>
      <c r="CA94" s="74" t="str">
        <f ca="1">IF(ISNUMBER(AI94-'Choose Housekeeping Genes'!AK$15),AI94-'Choose Housekeeping Genes'!AK$15,"")</f>
        <v/>
      </c>
      <c r="CB94" s="74" t="str">
        <f ca="1">IF(ISNUMBER(AJ94-'Choose Housekeeping Genes'!AL$15),AJ94-'Choose Housekeeping Genes'!AL$15,"")</f>
        <v/>
      </c>
      <c r="CC94" s="74" t="str">
        <f ca="1">IF(ISNUMBER(AK94-'Choose Housekeeping Genes'!AM$15),AK94-'Choose Housekeeping Genes'!AM$15,"")</f>
        <v/>
      </c>
      <c r="CD94" s="74" t="str">
        <f ca="1">IF(ISNUMBER(AL94-'Choose Housekeeping Genes'!AN$15),AL94-'Choose Housekeeping Genes'!AN$15,"")</f>
        <v/>
      </c>
      <c r="CE94" s="74" t="str">
        <f ca="1">IF(ISNUMBER(AM94-'Choose Housekeeping Genes'!AO$15),AM94-'Choose Housekeeping Genes'!AO$15,"")</f>
        <v/>
      </c>
      <c r="CF94" s="74" t="str">
        <f ca="1">IF(ISNUMBER(AN94-'Choose Housekeeping Genes'!AP$15),AN94-'Choose Housekeeping Genes'!AP$15,"")</f>
        <v/>
      </c>
      <c r="CG94" s="74" t="str">
        <f ca="1">IF(ISNUMBER(AO94-'Choose Housekeeping Genes'!AQ$15),AO94-'Choose Housekeeping Genes'!AQ$15,"")</f>
        <v/>
      </c>
      <c r="CH94" s="74" t="str">
        <f ca="1">IF(ISNUMBER(AP94-'Choose Housekeeping Genes'!AR$15),AP94-'Choose Housekeeping Genes'!AR$15,"")</f>
        <v/>
      </c>
      <c r="CI94" s="74" t="str">
        <f ca="1">IF(ISNUMBER(AQ94-'Choose Housekeeping Genes'!AS$15),AQ94-'Choose Housekeeping Genes'!AS$15,"")</f>
        <v/>
      </c>
      <c r="CJ94" s="74" t="str">
        <f ca="1">IF(ISNUMBER(AR94-'Choose Housekeeping Genes'!AT$15),AR94-'Choose Housekeeping Genes'!AT$15,"")</f>
        <v/>
      </c>
      <c r="CK94" s="22" t="e">
        <f t="shared" ca="1" si="9"/>
        <v>#DIV/0!</v>
      </c>
      <c r="CL94" s="111" t="e">
        <f t="shared" ca="1" si="10"/>
        <v>#DIV/0!</v>
      </c>
    </row>
    <row r="95" spans="1:90" ht="12.75" customHeight="1" x14ac:dyDescent="0.2">
      <c r="A95" s="27" t="str">
        <f>'Test Sample Data'!A95</f>
        <v>RNA Spike-in</v>
      </c>
      <c r="B95" s="28" t="s">
        <v>94</v>
      </c>
      <c r="C95" s="74" t="str">
        <f>IF(SUM('Test Sample Data'!C$3:C$98)&gt;10,IF(AND(ISNUMBER('Test Sample Data'!C95),'Test Sample Data'!C95&lt;35,'Test Sample Data'!C95&gt;0),'Test Sample Data'!C95-'Choose Housekeeping Genes'!D$25,35-'Choose Housekeeping Genes'!D$25),"")</f>
        <v/>
      </c>
      <c r="D95" s="74" t="str">
        <f>IF(SUM('Test Sample Data'!D$3:D$98)&gt;10,IF(AND(ISNUMBER('Test Sample Data'!D95),'Test Sample Data'!D95&lt;35,'Test Sample Data'!D95&gt;0),'Test Sample Data'!D95-'Choose Housekeeping Genes'!E$25,35-'Choose Housekeeping Genes'!E$25),"")</f>
        <v/>
      </c>
      <c r="E95" s="74" t="str">
        <f>IF(SUM('Test Sample Data'!E$3:E$98)&gt;10,IF(AND(ISNUMBER('Test Sample Data'!E95),'Test Sample Data'!E95&lt;35,'Test Sample Data'!E95&gt;0),'Test Sample Data'!E95-'Choose Housekeeping Genes'!F$25,35-'Choose Housekeeping Genes'!F$25),"")</f>
        <v/>
      </c>
      <c r="F95" s="74" t="str">
        <f>IF(SUM('Test Sample Data'!F$3:F$98)&gt;10,IF(AND(ISNUMBER('Test Sample Data'!F95),'Test Sample Data'!F95&lt;35,'Test Sample Data'!F95&gt;0),'Test Sample Data'!F95-'Choose Housekeeping Genes'!G$25,35-'Choose Housekeeping Genes'!G$25),"")</f>
        <v/>
      </c>
      <c r="G95" s="74" t="str">
        <f>IF(SUM('Test Sample Data'!G$3:G$98)&gt;10,IF(AND(ISNUMBER('Test Sample Data'!G95),'Test Sample Data'!G95&lt;35,'Test Sample Data'!G95&gt;0),'Test Sample Data'!G95-'Choose Housekeeping Genes'!H$25,35-'Choose Housekeeping Genes'!H$25),"")</f>
        <v/>
      </c>
      <c r="H95" s="74" t="str">
        <f>IF(SUM('Test Sample Data'!H$3:H$98)&gt;10,IF(AND(ISNUMBER('Test Sample Data'!H95),'Test Sample Data'!H95&lt;35,'Test Sample Data'!H95&gt;0),'Test Sample Data'!H95-'Choose Housekeeping Genes'!I$25,35-'Choose Housekeeping Genes'!I$25),"")</f>
        <v/>
      </c>
      <c r="I95" s="74" t="str">
        <f>IF(SUM('Test Sample Data'!I$3:I$98)&gt;10,IF(AND(ISNUMBER('Test Sample Data'!I95),'Test Sample Data'!I95&lt;35,'Test Sample Data'!I95&gt;0),'Test Sample Data'!I95-'Choose Housekeeping Genes'!J$25,35-'Choose Housekeeping Genes'!J$25),"")</f>
        <v/>
      </c>
      <c r="J95" s="74" t="str">
        <f>IF(SUM('Test Sample Data'!J$3:J$98)&gt;10,IF(AND(ISNUMBER('Test Sample Data'!J95),'Test Sample Data'!J95&lt;35,'Test Sample Data'!J95&gt;0),'Test Sample Data'!J95-'Choose Housekeeping Genes'!K$25,35-'Choose Housekeeping Genes'!K$25),"")</f>
        <v/>
      </c>
      <c r="K95" s="74" t="str">
        <f>IF(SUM('Test Sample Data'!K$3:K$98)&gt;10,IF(AND(ISNUMBER('Test Sample Data'!K95),'Test Sample Data'!K95&lt;35,'Test Sample Data'!K95&gt;0),'Test Sample Data'!K95-'Choose Housekeeping Genes'!L$25,35-'Choose Housekeeping Genes'!L$25),"")</f>
        <v/>
      </c>
      <c r="L95" s="74" t="str">
        <f>IF(SUM('Test Sample Data'!L$3:L$98)&gt;10,IF(AND(ISNUMBER('Test Sample Data'!L95),'Test Sample Data'!L95&lt;35,'Test Sample Data'!L95&gt;0),'Test Sample Data'!L95-'Choose Housekeeping Genes'!M$25,35-'Choose Housekeeping Genes'!M$25),"")</f>
        <v/>
      </c>
      <c r="M95" s="74" t="str">
        <f>IF(SUM('Test Sample Data'!M$3:M$98)&gt;10,IF(AND(ISNUMBER('Test Sample Data'!M95),'Test Sample Data'!M95&lt;35,'Test Sample Data'!M95&gt;0),'Test Sample Data'!M95-'Choose Housekeeping Genes'!N$25,35-'Choose Housekeeping Genes'!N$25),"")</f>
        <v/>
      </c>
      <c r="N95" s="74" t="str">
        <f>IF(SUM('Test Sample Data'!N$3:N$98)&gt;10,IF(AND(ISNUMBER('Test Sample Data'!N95),'Test Sample Data'!N95&lt;35,'Test Sample Data'!N95&gt;0),'Test Sample Data'!N95-'Choose Housekeeping Genes'!O$25,35-'Choose Housekeeping Genes'!O$25),"")</f>
        <v/>
      </c>
      <c r="O95" s="74" t="str">
        <f>IF(SUM('Test Sample Data'!O$3:O$98)&gt;10,IF(AND(ISNUMBER('Test Sample Data'!O95),'Test Sample Data'!O95&lt;35,'Test Sample Data'!O95&gt;0),'Test Sample Data'!O95-'Choose Housekeeping Genes'!P$25,35-'Choose Housekeeping Genes'!P$25),"")</f>
        <v/>
      </c>
      <c r="P95" s="74" t="str">
        <f>IF(SUM('Test Sample Data'!P$3:P$98)&gt;10,IF(AND(ISNUMBER('Test Sample Data'!P95),'Test Sample Data'!P95&lt;35,'Test Sample Data'!P95&gt;0),'Test Sample Data'!P95-'Choose Housekeeping Genes'!Q$25,35-'Choose Housekeeping Genes'!Q$25),"")</f>
        <v/>
      </c>
      <c r="Q95" s="74" t="str">
        <f>IF(SUM('Test Sample Data'!Q$3:Q$98)&gt;10,IF(AND(ISNUMBER('Test Sample Data'!Q95),'Test Sample Data'!Q95&lt;35,'Test Sample Data'!Q95&gt;0),'Test Sample Data'!Q95-'Choose Housekeeping Genes'!R$25,35-'Choose Housekeeping Genes'!R$25),"")</f>
        <v/>
      </c>
      <c r="R95" s="74" t="str">
        <f>IF(SUM('Test Sample Data'!R$3:R$98)&gt;10,IF(AND(ISNUMBER('Test Sample Data'!R95),'Test Sample Data'!R95&lt;35,'Test Sample Data'!R95&gt;0),'Test Sample Data'!R95-'Choose Housekeeping Genes'!S$25,35-'Choose Housekeeping Genes'!S$25),"")</f>
        <v/>
      </c>
      <c r="S95" s="74" t="str">
        <f>IF(SUM('Test Sample Data'!S$3:S$98)&gt;10,IF(AND(ISNUMBER('Test Sample Data'!S95),'Test Sample Data'!S95&lt;35,'Test Sample Data'!S95&gt;0),'Test Sample Data'!S95-'Choose Housekeeping Genes'!T$25,35-'Choose Housekeeping Genes'!T$25),"")</f>
        <v/>
      </c>
      <c r="T95" s="74" t="str">
        <f>IF(SUM('Test Sample Data'!T$3:T$98)&gt;10,IF(AND(ISNUMBER('Test Sample Data'!T95),'Test Sample Data'!T95&lt;35,'Test Sample Data'!T95&gt;0),'Test Sample Data'!T95-'Choose Housekeeping Genes'!U$25,35-'Choose Housekeeping Genes'!U$25),"")</f>
        <v/>
      </c>
      <c r="U95" s="74" t="str">
        <f>IF(SUM('Test Sample Data'!U$3:U$98)&gt;10,IF(AND(ISNUMBER('Test Sample Data'!U95),'Test Sample Data'!U95&lt;35,'Test Sample Data'!U95&gt;0),'Test Sample Data'!U95-'Choose Housekeeping Genes'!V$25,35-'Choose Housekeeping Genes'!V$25),"")</f>
        <v/>
      </c>
      <c r="V95" s="74" t="str">
        <f>IF(SUM('Test Sample Data'!V$3:V$98)&gt;10,IF(AND(ISNUMBER('Test Sample Data'!V95),'Test Sample Data'!V95&lt;35,'Test Sample Data'!V95&gt;0),'Test Sample Data'!V95-'Choose Housekeeping Genes'!W$25,35-'Choose Housekeeping Genes'!W$25),"")</f>
        <v/>
      </c>
      <c r="W95" s="138" t="str">
        <f>'Control Sample Data'!A95</f>
        <v>RNA Spike-in</v>
      </c>
      <c r="X95" s="139" t="s">
        <v>94</v>
      </c>
      <c r="Y95" s="74" t="str">
        <f>IF(SUM('Control Sample Data'!C$3:C$98)&gt;10,IF(AND(ISNUMBER('Control Sample Data'!C95),'Control Sample Data'!C95&lt;35,'Control Sample Data'!C95&gt;0),'Control Sample Data'!C95-'Choose Housekeeping Genes'!AA$25,35-'Choose Housekeeping Genes'!AA$25),"")</f>
        <v/>
      </c>
      <c r="Z95" s="74" t="str">
        <f>IF(SUM('Control Sample Data'!D$3:D$98)&gt;10,IF(AND(ISNUMBER('Control Sample Data'!D95),'Control Sample Data'!D95&lt;35,'Control Sample Data'!D95&gt;0),'Control Sample Data'!D95-'Choose Housekeeping Genes'!AB$25,35-'Choose Housekeeping Genes'!AB$25),"")</f>
        <v/>
      </c>
      <c r="AA95" s="74" t="str">
        <f>IF(SUM('Control Sample Data'!E$3:E$98)&gt;10,IF(AND(ISNUMBER('Control Sample Data'!E95),'Control Sample Data'!E95&lt;35,'Control Sample Data'!E95&gt;0),'Control Sample Data'!E95-'Choose Housekeeping Genes'!AC$25,35-'Choose Housekeeping Genes'!AC$25),"")</f>
        <v/>
      </c>
      <c r="AB95" s="74" t="str">
        <f>IF(SUM('Control Sample Data'!F$3:F$98)&gt;10,IF(AND(ISNUMBER('Control Sample Data'!F95),'Control Sample Data'!F95&lt;35,'Control Sample Data'!F95&gt;0),'Control Sample Data'!F95-'Choose Housekeeping Genes'!AD$25,35-'Choose Housekeeping Genes'!AD$25),"")</f>
        <v/>
      </c>
      <c r="AC95" s="74" t="str">
        <f>IF(SUM('Control Sample Data'!G$3:G$98)&gt;10,IF(AND(ISNUMBER('Control Sample Data'!G95),'Control Sample Data'!G95&lt;35,'Control Sample Data'!G95&gt;0),'Control Sample Data'!G95-'Choose Housekeeping Genes'!AE$25,35-'Choose Housekeeping Genes'!AE$25),"")</f>
        <v/>
      </c>
      <c r="AD95" s="74" t="str">
        <f>IF(SUM('Control Sample Data'!H$3:H$98)&gt;10,IF(AND(ISNUMBER('Control Sample Data'!H95),'Control Sample Data'!H95&lt;35,'Control Sample Data'!H95&gt;0),'Control Sample Data'!H95-'Choose Housekeeping Genes'!AF$25,35-'Choose Housekeeping Genes'!AF$25),"")</f>
        <v/>
      </c>
      <c r="AE95" s="74" t="str">
        <f>IF(SUM('Control Sample Data'!I$3:I$98)&gt;10,IF(AND(ISNUMBER('Control Sample Data'!I95),'Control Sample Data'!I95&lt;35,'Control Sample Data'!I95&gt;0),'Control Sample Data'!I95-'Choose Housekeeping Genes'!AG$25,35-'Choose Housekeeping Genes'!AG$25),"")</f>
        <v/>
      </c>
      <c r="AF95" s="74" t="str">
        <f>IF(SUM('Control Sample Data'!J$3:J$98)&gt;10,IF(AND(ISNUMBER('Control Sample Data'!J95),'Control Sample Data'!J95&lt;35,'Control Sample Data'!J95&gt;0),'Control Sample Data'!J95-'Choose Housekeeping Genes'!AH$25,35-'Choose Housekeeping Genes'!AH$25),"")</f>
        <v/>
      </c>
      <c r="AG95" s="74" t="str">
        <f>IF(SUM('Control Sample Data'!K$3:K$98)&gt;10,IF(AND(ISNUMBER('Control Sample Data'!K95),'Control Sample Data'!K95&lt;35,'Control Sample Data'!K95&gt;0),'Control Sample Data'!K95-'Choose Housekeeping Genes'!AI$25,35-'Choose Housekeeping Genes'!AI$25),"")</f>
        <v/>
      </c>
      <c r="AH95" s="74" t="str">
        <f>IF(SUM('Control Sample Data'!L$3:L$98)&gt;10,IF(AND(ISNUMBER('Control Sample Data'!L95),'Control Sample Data'!L95&lt;35,'Control Sample Data'!L95&gt;0),'Control Sample Data'!L95-'Choose Housekeeping Genes'!AJ$25,35-'Choose Housekeeping Genes'!AJ$25),"")</f>
        <v/>
      </c>
      <c r="AI95" s="74" t="str">
        <f>IF(SUM('Control Sample Data'!M$3:M$98)&gt;10,IF(AND(ISNUMBER('Control Sample Data'!M95),'Control Sample Data'!M95&lt;35,'Control Sample Data'!M95&gt;0),'Control Sample Data'!M95-'Choose Housekeeping Genes'!AK$25,35-'Choose Housekeeping Genes'!AK$25),"")</f>
        <v/>
      </c>
      <c r="AJ95" s="74" t="str">
        <f>IF(SUM('Control Sample Data'!N$3:N$98)&gt;10,IF(AND(ISNUMBER('Control Sample Data'!N95),'Control Sample Data'!N95&lt;35,'Control Sample Data'!N95&gt;0),'Control Sample Data'!N95-'Choose Housekeeping Genes'!AL$25,35-'Choose Housekeeping Genes'!AL$25),"")</f>
        <v/>
      </c>
      <c r="AK95" s="74" t="str">
        <f>IF(SUM('Control Sample Data'!O$3:O$98)&gt;10,IF(AND(ISNUMBER('Control Sample Data'!O95),'Control Sample Data'!O95&lt;35,'Control Sample Data'!O95&gt;0),'Control Sample Data'!O95-'Choose Housekeeping Genes'!AM$25,35-'Choose Housekeeping Genes'!AM$25),"")</f>
        <v/>
      </c>
      <c r="AL95" s="74" t="str">
        <f>IF(SUM('Control Sample Data'!P$3:P$98)&gt;10,IF(AND(ISNUMBER('Control Sample Data'!P95),'Control Sample Data'!P95&lt;35,'Control Sample Data'!P95&gt;0),'Control Sample Data'!P95-'Choose Housekeeping Genes'!AN$25,35-'Choose Housekeeping Genes'!AN$25),"")</f>
        <v/>
      </c>
      <c r="AM95" s="74" t="str">
        <f>IF(SUM('Control Sample Data'!Q$3:Q$98)&gt;10,IF(AND(ISNUMBER('Control Sample Data'!Q95),'Control Sample Data'!Q95&lt;35,'Control Sample Data'!Q95&gt;0),'Control Sample Data'!Q95-'Choose Housekeeping Genes'!AO$25,35-'Choose Housekeeping Genes'!AO$25),"")</f>
        <v/>
      </c>
      <c r="AN95" s="74" t="str">
        <f>IF(SUM('Control Sample Data'!R$3:R$98)&gt;10,IF(AND(ISNUMBER('Control Sample Data'!R95),'Control Sample Data'!R95&lt;35,'Control Sample Data'!R95&gt;0),'Control Sample Data'!R95-'Choose Housekeeping Genes'!AP$25,35-'Choose Housekeeping Genes'!AP$25),"")</f>
        <v/>
      </c>
      <c r="AO95" s="74" t="str">
        <f>IF(SUM('Control Sample Data'!S$3:S$98)&gt;10,IF(AND(ISNUMBER('Control Sample Data'!S95),'Control Sample Data'!S95&lt;35,'Control Sample Data'!S95&gt;0),'Control Sample Data'!S95-'Choose Housekeeping Genes'!AQ$25,35-'Choose Housekeeping Genes'!AQ$25),"")</f>
        <v/>
      </c>
      <c r="AP95" s="74" t="str">
        <f>IF(SUM('Control Sample Data'!T$3:T$98)&gt;10,IF(AND(ISNUMBER('Control Sample Data'!T95),'Control Sample Data'!T95&lt;35,'Control Sample Data'!T95&gt;0),'Control Sample Data'!T95-'Choose Housekeeping Genes'!AR$25,35-'Choose Housekeeping Genes'!AR$25),"")</f>
        <v/>
      </c>
      <c r="AQ95" s="74" t="str">
        <f>IF(SUM('Control Sample Data'!U$3:U$98)&gt;10,IF(AND(ISNUMBER('Control Sample Data'!U95),'Control Sample Data'!U95&lt;35,'Control Sample Data'!U95&gt;0),'Control Sample Data'!U95-'Choose Housekeeping Genes'!AS$25,35-'Choose Housekeeping Genes'!AS$25),"")</f>
        <v/>
      </c>
      <c r="AR95" s="74" t="str">
        <f>IF(SUM('Control Sample Data'!V$3:V$98)&gt;10,IF(AND(ISNUMBER('Control Sample Data'!V95),'Control Sample Data'!V95&lt;35,'Control Sample Data'!V95&gt;0),'Control Sample Data'!V95-'Choose Housekeeping Genes'!AT$25,35-'Choose Housekeeping Genes'!AT$25),"")</f>
        <v/>
      </c>
      <c r="AS95" s="29" t="str">
        <f>'Control Sample Data'!A95</f>
        <v>RNA Spike-in</v>
      </c>
      <c r="AT95" s="28" t="s">
        <v>94</v>
      </c>
      <c r="AU95" s="74" t="str">
        <f ca="1">IF(ISNUMBER(C95-'Choose Housekeeping Genes'!D$15),C95-'Choose Housekeeping Genes'!D$15,"")</f>
        <v/>
      </c>
      <c r="AV95" s="74" t="str">
        <f ca="1">IF(ISNUMBER(D95-'Choose Housekeeping Genes'!E$15),D95-'Choose Housekeeping Genes'!E$15,"")</f>
        <v/>
      </c>
      <c r="AW95" s="74" t="str">
        <f ca="1">IF(ISNUMBER(E95-'Choose Housekeeping Genes'!F$15),E95-'Choose Housekeeping Genes'!F$15,"")</f>
        <v/>
      </c>
      <c r="AX95" s="74" t="str">
        <f ca="1">IF(ISNUMBER(F95-'Choose Housekeeping Genes'!G$15),F95-'Choose Housekeeping Genes'!G$15,"")</f>
        <v/>
      </c>
      <c r="AY95" s="74" t="str">
        <f ca="1">IF(ISNUMBER(G95-'Choose Housekeeping Genes'!H$15),G95-'Choose Housekeeping Genes'!H$15,"")</f>
        <v/>
      </c>
      <c r="AZ95" s="74" t="str">
        <f ca="1">IF(ISNUMBER(H95-'Choose Housekeeping Genes'!I$15),H95-'Choose Housekeeping Genes'!I$15,"")</f>
        <v/>
      </c>
      <c r="BA95" s="74" t="str">
        <f ca="1">IF(ISNUMBER(I95-'Choose Housekeeping Genes'!J$15),I95-'Choose Housekeeping Genes'!J$15,"")</f>
        <v/>
      </c>
      <c r="BB95" s="74" t="str">
        <f ca="1">IF(ISNUMBER(J95-'Choose Housekeeping Genes'!K$15),J95-'Choose Housekeeping Genes'!K$15,"")</f>
        <v/>
      </c>
      <c r="BC95" s="74" t="str">
        <f ca="1">IF(ISNUMBER(K95-'Choose Housekeeping Genes'!L$15),K95-'Choose Housekeeping Genes'!L$15,"")</f>
        <v/>
      </c>
      <c r="BD95" s="74" t="str">
        <f ca="1">IF(ISNUMBER(L95-'Choose Housekeeping Genes'!M$15),L95-'Choose Housekeeping Genes'!M$15,"")</f>
        <v/>
      </c>
      <c r="BE95" s="74" t="str">
        <f ca="1">IF(ISNUMBER(M95-'Choose Housekeeping Genes'!N$15),M95-'Choose Housekeeping Genes'!N$15,"")</f>
        <v/>
      </c>
      <c r="BF95" s="74" t="str">
        <f ca="1">IF(ISNUMBER(N95-'Choose Housekeeping Genes'!O$15),N95-'Choose Housekeeping Genes'!O$15,"")</f>
        <v/>
      </c>
      <c r="BG95" s="74" t="str">
        <f ca="1">IF(ISNUMBER(O95-'Choose Housekeeping Genes'!P$15),O95-'Choose Housekeeping Genes'!P$15,"")</f>
        <v/>
      </c>
      <c r="BH95" s="74" t="str">
        <f ca="1">IF(ISNUMBER(P95-'Choose Housekeeping Genes'!Q$15),P95-'Choose Housekeeping Genes'!Q$15,"")</f>
        <v/>
      </c>
      <c r="BI95" s="74" t="str">
        <f ca="1">IF(ISNUMBER(Q95-'Choose Housekeeping Genes'!R$15),Q95-'Choose Housekeeping Genes'!R$15,"")</f>
        <v/>
      </c>
      <c r="BJ95" s="74" t="str">
        <f ca="1">IF(ISNUMBER(R95-'Choose Housekeeping Genes'!S$15),R95-'Choose Housekeeping Genes'!S$15,"")</f>
        <v/>
      </c>
      <c r="BK95" s="74" t="str">
        <f ca="1">IF(ISNUMBER(S95-'Choose Housekeeping Genes'!T$15),S95-'Choose Housekeeping Genes'!T$15,"")</f>
        <v/>
      </c>
      <c r="BL95" s="74" t="str">
        <f ca="1">IF(ISNUMBER(T95-'Choose Housekeeping Genes'!U$15),T95-'Choose Housekeeping Genes'!U$15,"")</f>
        <v/>
      </c>
      <c r="BM95" s="74" t="str">
        <f ca="1">IF(ISNUMBER(U95-'Choose Housekeeping Genes'!V$15),U95-'Choose Housekeeping Genes'!V$15,"")</f>
        <v/>
      </c>
      <c r="BN95" s="74" t="str">
        <f ca="1">IF(ISNUMBER(V95-'Choose Housekeeping Genes'!W$15),V95-'Choose Housekeeping Genes'!W$15,"")</f>
        <v/>
      </c>
      <c r="BO95" s="141" t="str">
        <f t="shared" si="8"/>
        <v>RNA Spike-in</v>
      </c>
      <c r="BP95" s="139" t="s">
        <v>94</v>
      </c>
      <c r="BQ95" s="74" t="str">
        <f ca="1">IF(ISNUMBER(Y95-'Choose Housekeeping Genes'!AA$15),Y95-'Choose Housekeeping Genes'!AA$15,"")</f>
        <v/>
      </c>
      <c r="BR95" s="74" t="str">
        <f ca="1">IF(ISNUMBER(Z95-'Choose Housekeeping Genes'!AB$15),Z95-'Choose Housekeeping Genes'!AB$15,"")</f>
        <v/>
      </c>
      <c r="BS95" s="74" t="str">
        <f ca="1">IF(ISNUMBER(AA95-'Choose Housekeeping Genes'!AC$15),AA95-'Choose Housekeeping Genes'!AC$15,"")</f>
        <v/>
      </c>
      <c r="BT95" s="74" t="str">
        <f ca="1">IF(ISNUMBER(AB95-'Choose Housekeeping Genes'!AD$15),AB95-'Choose Housekeeping Genes'!AD$15,"")</f>
        <v/>
      </c>
      <c r="BU95" s="74" t="str">
        <f ca="1">IF(ISNUMBER(AC95-'Choose Housekeeping Genes'!AE$15),AC95-'Choose Housekeeping Genes'!AE$15,"")</f>
        <v/>
      </c>
      <c r="BV95" s="74" t="str">
        <f ca="1">IF(ISNUMBER(AD95-'Choose Housekeeping Genes'!AF$15),AD95-'Choose Housekeeping Genes'!AF$15,"")</f>
        <v/>
      </c>
      <c r="BW95" s="74" t="str">
        <f ca="1">IF(ISNUMBER(AE95-'Choose Housekeeping Genes'!AG$15),AE95-'Choose Housekeeping Genes'!AG$15,"")</f>
        <v/>
      </c>
      <c r="BX95" s="74" t="str">
        <f ca="1">IF(ISNUMBER(AF95-'Choose Housekeeping Genes'!AH$15),AF95-'Choose Housekeeping Genes'!AH$15,"")</f>
        <v/>
      </c>
      <c r="BY95" s="74" t="str">
        <f ca="1">IF(ISNUMBER(AG95-'Choose Housekeeping Genes'!AI$15),AG95-'Choose Housekeeping Genes'!AI$15,"")</f>
        <v/>
      </c>
      <c r="BZ95" s="74" t="str">
        <f ca="1">IF(ISNUMBER(AH95-'Choose Housekeeping Genes'!AJ$15),AH95-'Choose Housekeeping Genes'!AJ$15,"")</f>
        <v/>
      </c>
      <c r="CA95" s="74" t="str">
        <f ca="1">IF(ISNUMBER(AI95-'Choose Housekeeping Genes'!AK$15),AI95-'Choose Housekeeping Genes'!AK$15,"")</f>
        <v/>
      </c>
      <c r="CB95" s="74" t="str">
        <f ca="1">IF(ISNUMBER(AJ95-'Choose Housekeeping Genes'!AL$15),AJ95-'Choose Housekeeping Genes'!AL$15,"")</f>
        <v/>
      </c>
      <c r="CC95" s="74" t="str">
        <f ca="1">IF(ISNUMBER(AK95-'Choose Housekeeping Genes'!AM$15),AK95-'Choose Housekeeping Genes'!AM$15,"")</f>
        <v/>
      </c>
      <c r="CD95" s="74" t="str">
        <f ca="1">IF(ISNUMBER(AL95-'Choose Housekeeping Genes'!AN$15),AL95-'Choose Housekeeping Genes'!AN$15,"")</f>
        <v/>
      </c>
      <c r="CE95" s="74" t="str">
        <f ca="1">IF(ISNUMBER(AM95-'Choose Housekeeping Genes'!AO$15),AM95-'Choose Housekeeping Genes'!AO$15,"")</f>
        <v/>
      </c>
      <c r="CF95" s="74" t="str">
        <f ca="1">IF(ISNUMBER(AN95-'Choose Housekeeping Genes'!AP$15),AN95-'Choose Housekeeping Genes'!AP$15,"")</f>
        <v/>
      </c>
      <c r="CG95" s="74" t="str">
        <f ca="1">IF(ISNUMBER(AO95-'Choose Housekeeping Genes'!AQ$15),AO95-'Choose Housekeeping Genes'!AQ$15,"")</f>
        <v/>
      </c>
      <c r="CH95" s="74" t="str">
        <f ca="1">IF(ISNUMBER(AP95-'Choose Housekeeping Genes'!AR$15),AP95-'Choose Housekeeping Genes'!AR$15,"")</f>
        <v/>
      </c>
      <c r="CI95" s="74" t="str">
        <f ca="1">IF(ISNUMBER(AQ95-'Choose Housekeeping Genes'!AS$15),AQ95-'Choose Housekeeping Genes'!AS$15,"")</f>
        <v/>
      </c>
      <c r="CJ95" s="74" t="str">
        <f ca="1">IF(ISNUMBER(AR95-'Choose Housekeeping Genes'!AT$15),AR95-'Choose Housekeeping Genes'!AT$15,"")</f>
        <v/>
      </c>
      <c r="CK95" s="22" t="e">
        <f t="shared" ca="1" si="9"/>
        <v>#DIV/0!</v>
      </c>
      <c r="CL95" s="111" t="e">
        <f t="shared" ca="1" si="10"/>
        <v>#DIV/0!</v>
      </c>
    </row>
    <row r="96" spans="1:90" ht="12.75" customHeight="1" x14ac:dyDescent="0.2">
      <c r="A96" s="27" t="str">
        <f>'Test Sample Data'!A96</f>
        <v>PPC</v>
      </c>
      <c r="B96" s="28" t="s">
        <v>95</v>
      </c>
      <c r="C96" s="74" t="str">
        <f>IF(SUM('Test Sample Data'!C$3:C$98)&gt;10,IF(AND(ISNUMBER('Test Sample Data'!C96),'Test Sample Data'!C96&lt;35,'Test Sample Data'!C96&gt;0),'Test Sample Data'!C96-'Choose Housekeeping Genes'!D$25,35-'Choose Housekeeping Genes'!D$25),"")</f>
        <v/>
      </c>
      <c r="D96" s="74" t="str">
        <f>IF(SUM('Test Sample Data'!D$3:D$98)&gt;10,IF(AND(ISNUMBER('Test Sample Data'!D96),'Test Sample Data'!D96&lt;35,'Test Sample Data'!D96&gt;0),'Test Sample Data'!D96-'Choose Housekeeping Genes'!E$25,35-'Choose Housekeeping Genes'!E$25),"")</f>
        <v/>
      </c>
      <c r="E96" s="74" t="str">
        <f>IF(SUM('Test Sample Data'!E$3:E$98)&gt;10,IF(AND(ISNUMBER('Test Sample Data'!E96),'Test Sample Data'!E96&lt;35,'Test Sample Data'!E96&gt;0),'Test Sample Data'!E96-'Choose Housekeeping Genes'!F$25,35-'Choose Housekeeping Genes'!F$25),"")</f>
        <v/>
      </c>
      <c r="F96" s="74" t="str">
        <f>IF(SUM('Test Sample Data'!F$3:F$98)&gt;10,IF(AND(ISNUMBER('Test Sample Data'!F96),'Test Sample Data'!F96&lt;35,'Test Sample Data'!F96&gt;0),'Test Sample Data'!F96-'Choose Housekeeping Genes'!G$25,35-'Choose Housekeeping Genes'!G$25),"")</f>
        <v/>
      </c>
      <c r="G96" s="74" t="str">
        <f>IF(SUM('Test Sample Data'!G$3:G$98)&gt;10,IF(AND(ISNUMBER('Test Sample Data'!G96),'Test Sample Data'!G96&lt;35,'Test Sample Data'!G96&gt;0),'Test Sample Data'!G96-'Choose Housekeeping Genes'!H$25,35-'Choose Housekeeping Genes'!H$25),"")</f>
        <v/>
      </c>
      <c r="H96" s="74" t="str">
        <f>IF(SUM('Test Sample Data'!H$3:H$98)&gt;10,IF(AND(ISNUMBER('Test Sample Data'!H96),'Test Sample Data'!H96&lt;35,'Test Sample Data'!H96&gt;0),'Test Sample Data'!H96-'Choose Housekeeping Genes'!I$25,35-'Choose Housekeeping Genes'!I$25),"")</f>
        <v/>
      </c>
      <c r="I96" s="74" t="str">
        <f>IF(SUM('Test Sample Data'!I$3:I$98)&gt;10,IF(AND(ISNUMBER('Test Sample Data'!I96),'Test Sample Data'!I96&lt;35,'Test Sample Data'!I96&gt;0),'Test Sample Data'!I96-'Choose Housekeeping Genes'!J$25,35-'Choose Housekeeping Genes'!J$25),"")</f>
        <v/>
      </c>
      <c r="J96" s="74" t="str">
        <f>IF(SUM('Test Sample Data'!J$3:J$98)&gt;10,IF(AND(ISNUMBER('Test Sample Data'!J96),'Test Sample Data'!J96&lt;35,'Test Sample Data'!J96&gt;0),'Test Sample Data'!J96-'Choose Housekeeping Genes'!K$25,35-'Choose Housekeeping Genes'!K$25),"")</f>
        <v/>
      </c>
      <c r="K96" s="74" t="str">
        <f>IF(SUM('Test Sample Data'!K$3:K$98)&gt;10,IF(AND(ISNUMBER('Test Sample Data'!K96),'Test Sample Data'!K96&lt;35,'Test Sample Data'!K96&gt;0),'Test Sample Data'!K96-'Choose Housekeeping Genes'!L$25,35-'Choose Housekeeping Genes'!L$25),"")</f>
        <v/>
      </c>
      <c r="L96" s="74" t="str">
        <f>IF(SUM('Test Sample Data'!L$3:L$98)&gt;10,IF(AND(ISNUMBER('Test Sample Data'!L96),'Test Sample Data'!L96&lt;35,'Test Sample Data'!L96&gt;0),'Test Sample Data'!L96-'Choose Housekeeping Genes'!M$25,35-'Choose Housekeeping Genes'!M$25),"")</f>
        <v/>
      </c>
      <c r="M96" s="74" t="str">
        <f>IF(SUM('Test Sample Data'!M$3:M$98)&gt;10,IF(AND(ISNUMBER('Test Sample Data'!M96),'Test Sample Data'!M96&lt;35,'Test Sample Data'!M96&gt;0),'Test Sample Data'!M96-'Choose Housekeeping Genes'!N$25,35-'Choose Housekeeping Genes'!N$25),"")</f>
        <v/>
      </c>
      <c r="N96" s="74" t="str">
        <f>IF(SUM('Test Sample Data'!N$3:N$98)&gt;10,IF(AND(ISNUMBER('Test Sample Data'!N96),'Test Sample Data'!N96&lt;35,'Test Sample Data'!N96&gt;0),'Test Sample Data'!N96-'Choose Housekeeping Genes'!O$25,35-'Choose Housekeeping Genes'!O$25),"")</f>
        <v/>
      </c>
      <c r="O96" s="74" t="str">
        <f>IF(SUM('Test Sample Data'!O$3:O$98)&gt;10,IF(AND(ISNUMBER('Test Sample Data'!O96),'Test Sample Data'!O96&lt;35,'Test Sample Data'!O96&gt;0),'Test Sample Data'!O96-'Choose Housekeeping Genes'!P$25,35-'Choose Housekeeping Genes'!P$25),"")</f>
        <v/>
      </c>
      <c r="P96" s="74" t="str">
        <f>IF(SUM('Test Sample Data'!P$3:P$98)&gt;10,IF(AND(ISNUMBER('Test Sample Data'!P96),'Test Sample Data'!P96&lt;35,'Test Sample Data'!P96&gt;0),'Test Sample Data'!P96-'Choose Housekeeping Genes'!Q$25,35-'Choose Housekeeping Genes'!Q$25),"")</f>
        <v/>
      </c>
      <c r="Q96" s="74" t="str">
        <f>IF(SUM('Test Sample Data'!Q$3:Q$98)&gt;10,IF(AND(ISNUMBER('Test Sample Data'!Q96),'Test Sample Data'!Q96&lt;35,'Test Sample Data'!Q96&gt;0),'Test Sample Data'!Q96-'Choose Housekeeping Genes'!R$25,35-'Choose Housekeeping Genes'!R$25),"")</f>
        <v/>
      </c>
      <c r="R96" s="74" t="str">
        <f>IF(SUM('Test Sample Data'!R$3:R$98)&gt;10,IF(AND(ISNUMBER('Test Sample Data'!R96),'Test Sample Data'!R96&lt;35,'Test Sample Data'!R96&gt;0),'Test Sample Data'!R96-'Choose Housekeeping Genes'!S$25,35-'Choose Housekeeping Genes'!S$25),"")</f>
        <v/>
      </c>
      <c r="S96" s="74" t="str">
        <f>IF(SUM('Test Sample Data'!S$3:S$98)&gt;10,IF(AND(ISNUMBER('Test Sample Data'!S96),'Test Sample Data'!S96&lt;35,'Test Sample Data'!S96&gt;0),'Test Sample Data'!S96-'Choose Housekeeping Genes'!T$25,35-'Choose Housekeeping Genes'!T$25),"")</f>
        <v/>
      </c>
      <c r="T96" s="74" t="str">
        <f>IF(SUM('Test Sample Data'!T$3:T$98)&gt;10,IF(AND(ISNUMBER('Test Sample Data'!T96),'Test Sample Data'!T96&lt;35,'Test Sample Data'!T96&gt;0),'Test Sample Data'!T96-'Choose Housekeeping Genes'!U$25,35-'Choose Housekeeping Genes'!U$25),"")</f>
        <v/>
      </c>
      <c r="U96" s="74" t="str">
        <f>IF(SUM('Test Sample Data'!U$3:U$98)&gt;10,IF(AND(ISNUMBER('Test Sample Data'!U96),'Test Sample Data'!U96&lt;35,'Test Sample Data'!U96&gt;0),'Test Sample Data'!U96-'Choose Housekeeping Genes'!V$25,35-'Choose Housekeeping Genes'!V$25),"")</f>
        <v/>
      </c>
      <c r="V96" s="74" t="str">
        <f>IF(SUM('Test Sample Data'!V$3:V$98)&gt;10,IF(AND(ISNUMBER('Test Sample Data'!V96),'Test Sample Data'!V96&lt;35,'Test Sample Data'!V96&gt;0),'Test Sample Data'!V96-'Choose Housekeeping Genes'!W$25,35-'Choose Housekeeping Genes'!W$25),"")</f>
        <v/>
      </c>
      <c r="W96" s="138" t="str">
        <f>'Control Sample Data'!A96</f>
        <v>PPC</v>
      </c>
      <c r="X96" s="139" t="s">
        <v>95</v>
      </c>
      <c r="Y96" s="74" t="str">
        <f>IF(SUM('Control Sample Data'!C$3:C$98)&gt;10,IF(AND(ISNUMBER('Control Sample Data'!C96),'Control Sample Data'!C96&lt;35,'Control Sample Data'!C96&gt;0),'Control Sample Data'!C96-'Choose Housekeeping Genes'!AA$25,35-'Choose Housekeeping Genes'!AA$25),"")</f>
        <v/>
      </c>
      <c r="Z96" s="74" t="str">
        <f>IF(SUM('Control Sample Data'!D$3:D$98)&gt;10,IF(AND(ISNUMBER('Control Sample Data'!D96),'Control Sample Data'!D96&lt;35,'Control Sample Data'!D96&gt;0),'Control Sample Data'!D96-'Choose Housekeeping Genes'!AB$25,35-'Choose Housekeeping Genes'!AB$25),"")</f>
        <v/>
      </c>
      <c r="AA96" s="74" t="str">
        <f>IF(SUM('Control Sample Data'!E$3:E$98)&gt;10,IF(AND(ISNUMBER('Control Sample Data'!E96),'Control Sample Data'!E96&lt;35,'Control Sample Data'!E96&gt;0),'Control Sample Data'!E96-'Choose Housekeeping Genes'!AC$25,35-'Choose Housekeeping Genes'!AC$25),"")</f>
        <v/>
      </c>
      <c r="AB96" s="74" t="str">
        <f>IF(SUM('Control Sample Data'!F$3:F$98)&gt;10,IF(AND(ISNUMBER('Control Sample Data'!F96),'Control Sample Data'!F96&lt;35,'Control Sample Data'!F96&gt;0),'Control Sample Data'!F96-'Choose Housekeeping Genes'!AD$25,35-'Choose Housekeeping Genes'!AD$25),"")</f>
        <v/>
      </c>
      <c r="AC96" s="74" t="str">
        <f>IF(SUM('Control Sample Data'!G$3:G$98)&gt;10,IF(AND(ISNUMBER('Control Sample Data'!G96),'Control Sample Data'!G96&lt;35,'Control Sample Data'!G96&gt;0),'Control Sample Data'!G96-'Choose Housekeeping Genes'!AE$25,35-'Choose Housekeeping Genes'!AE$25),"")</f>
        <v/>
      </c>
      <c r="AD96" s="74" t="str">
        <f>IF(SUM('Control Sample Data'!H$3:H$98)&gt;10,IF(AND(ISNUMBER('Control Sample Data'!H96),'Control Sample Data'!H96&lt;35,'Control Sample Data'!H96&gt;0),'Control Sample Data'!H96-'Choose Housekeeping Genes'!AF$25,35-'Choose Housekeeping Genes'!AF$25),"")</f>
        <v/>
      </c>
      <c r="AE96" s="74" t="str">
        <f>IF(SUM('Control Sample Data'!I$3:I$98)&gt;10,IF(AND(ISNUMBER('Control Sample Data'!I96),'Control Sample Data'!I96&lt;35,'Control Sample Data'!I96&gt;0),'Control Sample Data'!I96-'Choose Housekeeping Genes'!AG$25,35-'Choose Housekeeping Genes'!AG$25),"")</f>
        <v/>
      </c>
      <c r="AF96" s="74" t="str">
        <f>IF(SUM('Control Sample Data'!J$3:J$98)&gt;10,IF(AND(ISNUMBER('Control Sample Data'!J96),'Control Sample Data'!J96&lt;35,'Control Sample Data'!J96&gt;0),'Control Sample Data'!J96-'Choose Housekeeping Genes'!AH$25,35-'Choose Housekeeping Genes'!AH$25),"")</f>
        <v/>
      </c>
      <c r="AG96" s="74" t="str">
        <f>IF(SUM('Control Sample Data'!K$3:K$98)&gt;10,IF(AND(ISNUMBER('Control Sample Data'!K96),'Control Sample Data'!K96&lt;35,'Control Sample Data'!K96&gt;0),'Control Sample Data'!K96-'Choose Housekeeping Genes'!AI$25,35-'Choose Housekeeping Genes'!AI$25),"")</f>
        <v/>
      </c>
      <c r="AH96" s="74" t="str">
        <f>IF(SUM('Control Sample Data'!L$3:L$98)&gt;10,IF(AND(ISNUMBER('Control Sample Data'!L96),'Control Sample Data'!L96&lt;35,'Control Sample Data'!L96&gt;0),'Control Sample Data'!L96-'Choose Housekeeping Genes'!AJ$25,35-'Choose Housekeeping Genes'!AJ$25),"")</f>
        <v/>
      </c>
      <c r="AI96" s="74" t="str">
        <f>IF(SUM('Control Sample Data'!M$3:M$98)&gt;10,IF(AND(ISNUMBER('Control Sample Data'!M96),'Control Sample Data'!M96&lt;35,'Control Sample Data'!M96&gt;0),'Control Sample Data'!M96-'Choose Housekeeping Genes'!AK$25,35-'Choose Housekeeping Genes'!AK$25),"")</f>
        <v/>
      </c>
      <c r="AJ96" s="74" t="str">
        <f>IF(SUM('Control Sample Data'!N$3:N$98)&gt;10,IF(AND(ISNUMBER('Control Sample Data'!N96),'Control Sample Data'!N96&lt;35,'Control Sample Data'!N96&gt;0),'Control Sample Data'!N96-'Choose Housekeeping Genes'!AL$25,35-'Choose Housekeeping Genes'!AL$25),"")</f>
        <v/>
      </c>
      <c r="AK96" s="74" t="str">
        <f>IF(SUM('Control Sample Data'!O$3:O$98)&gt;10,IF(AND(ISNUMBER('Control Sample Data'!O96),'Control Sample Data'!O96&lt;35,'Control Sample Data'!O96&gt;0),'Control Sample Data'!O96-'Choose Housekeeping Genes'!AM$25,35-'Choose Housekeeping Genes'!AM$25),"")</f>
        <v/>
      </c>
      <c r="AL96" s="74" t="str">
        <f>IF(SUM('Control Sample Data'!P$3:P$98)&gt;10,IF(AND(ISNUMBER('Control Sample Data'!P96),'Control Sample Data'!P96&lt;35,'Control Sample Data'!P96&gt;0),'Control Sample Data'!P96-'Choose Housekeeping Genes'!AN$25,35-'Choose Housekeeping Genes'!AN$25),"")</f>
        <v/>
      </c>
      <c r="AM96" s="74" t="str">
        <f>IF(SUM('Control Sample Data'!Q$3:Q$98)&gt;10,IF(AND(ISNUMBER('Control Sample Data'!Q96),'Control Sample Data'!Q96&lt;35,'Control Sample Data'!Q96&gt;0),'Control Sample Data'!Q96-'Choose Housekeeping Genes'!AO$25,35-'Choose Housekeeping Genes'!AO$25),"")</f>
        <v/>
      </c>
      <c r="AN96" s="74" t="str">
        <f>IF(SUM('Control Sample Data'!R$3:R$98)&gt;10,IF(AND(ISNUMBER('Control Sample Data'!R96),'Control Sample Data'!R96&lt;35,'Control Sample Data'!R96&gt;0),'Control Sample Data'!R96-'Choose Housekeeping Genes'!AP$25,35-'Choose Housekeeping Genes'!AP$25),"")</f>
        <v/>
      </c>
      <c r="AO96" s="74" t="str">
        <f>IF(SUM('Control Sample Data'!S$3:S$98)&gt;10,IF(AND(ISNUMBER('Control Sample Data'!S96),'Control Sample Data'!S96&lt;35,'Control Sample Data'!S96&gt;0),'Control Sample Data'!S96-'Choose Housekeeping Genes'!AQ$25,35-'Choose Housekeeping Genes'!AQ$25),"")</f>
        <v/>
      </c>
      <c r="AP96" s="74" t="str">
        <f>IF(SUM('Control Sample Data'!T$3:T$98)&gt;10,IF(AND(ISNUMBER('Control Sample Data'!T96),'Control Sample Data'!T96&lt;35,'Control Sample Data'!T96&gt;0),'Control Sample Data'!T96-'Choose Housekeeping Genes'!AR$25,35-'Choose Housekeeping Genes'!AR$25),"")</f>
        <v/>
      </c>
      <c r="AQ96" s="74" t="str">
        <f>IF(SUM('Control Sample Data'!U$3:U$98)&gt;10,IF(AND(ISNUMBER('Control Sample Data'!U96),'Control Sample Data'!U96&lt;35,'Control Sample Data'!U96&gt;0),'Control Sample Data'!U96-'Choose Housekeeping Genes'!AS$25,35-'Choose Housekeeping Genes'!AS$25),"")</f>
        <v/>
      </c>
      <c r="AR96" s="74" t="str">
        <f>IF(SUM('Control Sample Data'!V$3:V$98)&gt;10,IF(AND(ISNUMBER('Control Sample Data'!V96),'Control Sample Data'!V96&lt;35,'Control Sample Data'!V96&gt;0),'Control Sample Data'!V96-'Choose Housekeeping Genes'!AT$25,35-'Choose Housekeeping Genes'!AT$25),"")</f>
        <v/>
      </c>
      <c r="AS96" s="29" t="str">
        <f>'Control Sample Data'!A96</f>
        <v>PPC</v>
      </c>
      <c r="AT96" s="28" t="s">
        <v>95</v>
      </c>
      <c r="AU96" s="74" t="str">
        <f ca="1">IF(ISNUMBER(C96-'Choose Housekeeping Genes'!D$15),C96-'Choose Housekeeping Genes'!D$15,"")</f>
        <v/>
      </c>
      <c r="AV96" s="74" t="str">
        <f ca="1">IF(ISNUMBER(D96-'Choose Housekeeping Genes'!E$15),D96-'Choose Housekeeping Genes'!E$15,"")</f>
        <v/>
      </c>
      <c r="AW96" s="74" t="str">
        <f ca="1">IF(ISNUMBER(E96-'Choose Housekeeping Genes'!F$15),E96-'Choose Housekeeping Genes'!F$15,"")</f>
        <v/>
      </c>
      <c r="AX96" s="74" t="str">
        <f ca="1">IF(ISNUMBER(F96-'Choose Housekeeping Genes'!G$15),F96-'Choose Housekeeping Genes'!G$15,"")</f>
        <v/>
      </c>
      <c r="AY96" s="74" t="str">
        <f ca="1">IF(ISNUMBER(G96-'Choose Housekeeping Genes'!H$15),G96-'Choose Housekeeping Genes'!H$15,"")</f>
        <v/>
      </c>
      <c r="AZ96" s="74" t="str">
        <f ca="1">IF(ISNUMBER(H96-'Choose Housekeeping Genes'!I$15),H96-'Choose Housekeeping Genes'!I$15,"")</f>
        <v/>
      </c>
      <c r="BA96" s="74" t="str">
        <f ca="1">IF(ISNUMBER(I96-'Choose Housekeeping Genes'!J$15),I96-'Choose Housekeeping Genes'!J$15,"")</f>
        <v/>
      </c>
      <c r="BB96" s="74" t="str">
        <f ca="1">IF(ISNUMBER(J96-'Choose Housekeeping Genes'!K$15),J96-'Choose Housekeeping Genes'!K$15,"")</f>
        <v/>
      </c>
      <c r="BC96" s="74" t="str">
        <f ca="1">IF(ISNUMBER(K96-'Choose Housekeeping Genes'!L$15),K96-'Choose Housekeeping Genes'!L$15,"")</f>
        <v/>
      </c>
      <c r="BD96" s="74" t="str">
        <f ca="1">IF(ISNUMBER(L96-'Choose Housekeeping Genes'!M$15),L96-'Choose Housekeeping Genes'!M$15,"")</f>
        <v/>
      </c>
      <c r="BE96" s="74" t="str">
        <f ca="1">IF(ISNUMBER(M96-'Choose Housekeeping Genes'!N$15),M96-'Choose Housekeeping Genes'!N$15,"")</f>
        <v/>
      </c>
      <c r="BF96" s="74" t="str">
        <f ca="1">IF(ISNUMBER(N96-'Choose Housekeeping Genes'!O$15),N96-'Choose Housekeeping Genes'!O$15,"")</f>
        <v/>
      </c>
      <c r="BG96" s="74" t="str">
        <f ca="1">IF(ISNUMBER(O96-'Choose Housekeeping Genes'!P$15),O96-'Choose Housekeeping Genes'!P$15,"")</f>
        <v/>
      </c>
      <c r="BH96" s="74" t="str">
        <f ca="1">IF(ISNUMBER(P96-'Choose Housekeeping Genes'!Q$15),P96-'Choose Housekeeping Genes'!Q$15,"")</f>
        <v/>
      </c>
      <c r="BI96" s="74" t="str">
        <f ca="1">IF(ISNUMBER(Q96-'Choose Housekeeping Genes'!R$15),Q96-'Choose Housekeeping Genes'!R$15,"")</f>
        <v/>
      </c>
      <c r="BJ96" s="74" t="str">
        <f ca="1">IF(ISNUMBER(R96-'Choose Housekeeping Genes'!S$15),R96-'Choose Housekeeping Genes'!S$15,"")</f>
        <v/>
      </c>
      <c r="BK96" s="74" t="str">
        <f ca="1">IF(ISNUMBER(S96-'Choose Housekeeping Genes'!T$15),S96-'Choose Housekeeping Genes'!T$15,"")</f>
        <v/>
      </c>
      <c r="BL96" s="74" t="str">
        <f ca="1">IF(ISNUMBER(T96-'Choose Housekeeping Genes'!U$15),T96-'Choose Housekeeping Genes'!U$15,"")</f>
        <v/>
      </c>
      <c r="BM96" s="74" t="str">
        <f ca="1">IF(ISNUMBER(U96-'Choose Housekeeping Genes'!V$15),U96-'Choose Housekeeping Genes'!V$15,"")</f>
        <v/>
      </c>
      <c r="BN96" s="74" t="str">
        <f ca="1">IF(ISNUMBER(V96-'Choose Housekeeping Genes'!W$15),V96-'Choose Housekeeping Genes'!W$15,"")</f>
        <v/>
      </c>
      <c r="BO96" s="141" t="str">
        <f t="shared" si="8"/>
        <v>PPC</v>
      </c>
      <c r="BP96" s="139" t="s">
        <v>95</v>
      </c>
      <c r="BQ96" s="74" t="str">
        <f ca="1">IF(ISNUMBER(Y96-'Choose Housekeeping Genes'!AA$15),Y96-'Choose Housekeeping Genes'!AA$15,"")</f>
        <v/>
      </c>
      <c r="BR96" s="74" t="str">
        <f ca="1">IF(ISNUMBER(Z96-'Choose Housekeeping Genes'!AB$15),Z96-'Choose Housekeeping Genes'!AB$15,"")</f>
        <v/>
      </c>
      <c r="BS96" s="74" t="str">
        <f ca="1">IF(ISNUMBER(AA96-'Choose Housekeeping Genes'!AC$15),AA96-'Choose Housekeeping Genes'!AC$15,"")</f>
        <v/>
      </c>
      <c r="BT96" s="74" t="str">
        <f ca="1">IF(ISNUMBER(AB96-'Choose Housekeeping Genes'!AD$15),AB96-'Choose Housekeeping Genes'!AD$15,"")</f>
        <v/>
      </c>
      <c r="BU96" s="74" t="str">
        <f ca="1">IF(ISNUMBER(AC96-'Choose Housekeeping Genes'!AE$15),AC96-'Choose Housekeeping Genes'!AE$15,"")</f>
        <v/>
      </c>
      <c r="BV96" s="74" t="str">
        <f ca="1">IF(ISNUMBER(AD96-'Choose Housekeeping Genes'!AF$15),AD96-'Choose Housekeeping Genes'!AF$15,"")</f>
        <v/>
      </c>
      <c r="BW96" s="74" t="str">
        <f ca="1">IF(ISNUMBER(AE96-'Choose Housekeeping Genes'!AG$15),AE96-'Choose Housekeeping Genes'!AG$15,"")</f>
        <v/>
      </c>
      <c r="BX96" s="74" t="str">
        <f ca="1">IF(ISNUMBER(AF96-'Choose Housekeeping Genes'!AH$15),AF96-'Choose Housekeeping Genes'!AH$15,"")</f>
        <v/>
      </c>
      <c r="BY96" s="74" t="str">
        <f ca="1">IF(ISNUMBER(AG96-'Choose Housekeeping Genes'!AI$15),AG96-'Choose Housekeeping Genes'!AI$15,"")</f>
        <v/>
      </c>
      <c r="BZ96" s="74" t="str">
        <f ca="1">IF(ISNUMBER(AH96-'Choose Housekeeping Genes'!AJ$15),AH96-'Choose Housekeeping Genes'!AJ$15,"")</f>
        <v/>
      </c>
      <c r="CA96" s="74" t="str">
        <f ca="1">IF(ISNUMBER(AI96-'Choose Housekeeping Genes'!AK$15),AI96-'Choose Housekeeping Genes'!AK$15,"")</f>
        <v/>
      </c>
      <c r="CB96" s="74" t="str">
        <f ca="1">IF(ISNUMBER(AJ96-'Choose Housekeeping Genes'!AL$15),AJ96-'Choose Housekeeping Genes'!AL$15,"")</f>
        <v/>
      </c>
      <c r="CC96" s="74" t="str">
        <f ca="1">IF(ISNUMBER(AK96-'Choose Housekeeping Genes'!AM$15),AK96-'Choose Housekeeping Genes'!AM$15,"")</f>
        <v/>
      </c>
      <c r="CD96" s="74" t="str">
        <f ca="1">IF(ISNUMBER(AL96-'Choose Housekeeping Genes'!AN$15),AL96-'Choose Housekeeping Genes'!AN$15,"")</f>
        <v/>
      </c>
      <c r="CE96" s="74" t="str">
        <f ca="1">IF(ISNUMBER(AM96-'Choose Housekeeping Genes'!AO$15),AM96-'Choose Housekeeping Genes'!AO$15,"")</f>
        <v/>
      </c>
      <c r="CF96" s="74" t="str">
        <f ca="1">IF(ISNUMBER(AN96-'Choose Housekeeping Genes'!AP$15),AN96-'Choose Housekeeping Genes'!AP$15,"")</f>
        <v/>
      </c>
      <c r="CG96" s="74" t="str">
        <f ca="1">IF(ISNUMBER(AO96-'Choose Housekeeping Genes'!AQ$15),AO96-'Choose Housekeeping Genes'!AQ$15,"")</f>
        <v/>
      </c>
      <c r="CH96" s="74" t="str">
        <f ca="1">IF(ISNUMBER(AP96-'Choose Housekeeping Genes'!AR$15),AP96-'Choose Housekeeping Genes'!AR$15,"")</f>
        <v/>
      </c>
      <c r="CI96" s="74" t="str">
        <f ca="1">IF(ISNUMBER(AQ96-'Choose Housekeeping Genes'!AS$15),AQ96-'Choose Housekeeping Genes'!AS$15,"")</f>
        <v/>
      </c>
      <c r="CJ96" s="74" t="str">
        <f ca="1">IF(ISNUMBER(AR96-'Choose Housekeeping Genes'!AT$15),AR96-'Choose Housekeeping Genes'!AT$15,"")</f>
        <v/>
      </c>
      <c r="CK96" s="22" t="e">
        <f t="shared" ca="1" si="9"/>
        <v>#DIV/0!</v>
      </c>
      <c r="CL96" s="111" t="e">
        <f t="shared" ca="1" si="10"/>
        <v>#DIV/0!</v>
      </c>
    </row>
    <row r="97" spans="1:90" ht="12.75" customHeight="1" x14ac:dyDescent="0.2">
      <c r="A97" s="27" t="str">
        <f>'Test Sample Data'!A97</f>
        <v>GDC</v>
      </c>
      <c r="B97" s="28" t="s">
        <v>96</v>
      </c>
      <c r="C97" s="74" t="str">
        <f>IF(SUM('Test Sample Data'!C$3:C$98)&gt;10,IF(AND(ISNUMBER('Test Sample Data'!C97),'Test Sample Data'!C97&lt;35,'Test Sample Data'!C97&gt;0),'Test Sample Data'!C97-'Choose Housekeeping Genes'!D$25,35-'Choose Housekeeping Genes'!D$25),"")</f>
        <v/>
      </c>
      <c r="D97" s="74" t="str">
        <f>IF(SUM('Test Sample Data'!D$3:D$98)&gt;10,IF(AND(ISNUMBER('Test Sample Data'!D97),'Test Sample Data'!D97&lt;35,'Test Sample Data'!D97&gt;0),'Test Sample Data'!D97-'Choose Housekeeping Genes'!E$25,35-'Choose Housekeeping Genes'!E$25),"")</f>
        <v/>
      </c>
      <c r="E97" s="74" t="str">
        <f>IF(SUM('Test Sample Data'!E$3:E$98)&gt;10,IF(AND(ISNUMBER('Test Sample Data'!E97),'Test Sample Data'!E97&lt;35,'Test Sample Data'!E97&gt;0),'Test Sample Data'!E97-'Choose Housekeeping Genes'!F$25,35-'Choose Housekeeping Genes'!F$25),"")</f>
        <v/>
      </c>
      <c r="F97" s="74" t="str">
        <f>IF(SUM('Test Sample Data'!F$3:F$98)&gt;10,IF(AND(ISNUMBER('Test Sample Data'!F97),'Test Sample Data'!F97&lt;35,'Test Sample Data'!F97&gt;0),'Test Sample Data'!F97-'Choose Housekeeping Genes'!G$25,35-'Choose Housekeeping Genes'!G$25),"")</f>
        <v/>
      </c>
      <c r="G97" s="74" t="str">
        <f>IF(SUM('Test Sample Data'!G$3:G$98)&gt;10,IF(AND(ISNUMBER('Test Sample Data'!G97),'Test Sample Data'!G97&lt;35,'Test Sample Data'!G97&gt;0),'Test Sample Data'!G97-'Choose Housekeeping Genes'!H$25,35-'Choose Housekeeping Genes'!H$25),"")</f>
        <v/>
      </c>
      <c r="H97" s="74" t="str">
        <f>IF(SUM('Test Sample Data'!H$3:H$98)&gt;10,IF(AND(ISNUMBER('Test Sample Data'!H97),'Test Sample Data'!H97&lt;35,'Test Sample Data'!H97&gt;0),'Test Sample Data'!H97-'Choose Housekeeping Genes'!I$25,35-'Choose Housekeeping Genes'!I$25),"")</f>
        <v/>
      </c>
      <c r="I97" s="74" t="str">
        <f>IF(SUM('Test Sample Data'!I$3:I$98)&gt;10,IF(AND(ISNUMBER('Test Sample Data'!I97),'Test Sample Data'!I97&lt;35,'Test Sample Data'!I97&gt;0),'Test Sample Data'!I97-'Choose Housekeeping Genes'!J$25,35-'Choose Housekeeping Genes'!J$25),"")</f>
        <v/>
      </c>
      <c r="J97" s="74" t="str">
        <f>IF(SUM('Test Sample Data'!J$3:J$98)&gt;10,IF(AND(ISNUMBER('Test Sample Data'!J97),'Test Sample Data'!J97&lt;35,'Test Sample Data'!J97&gt;0),'Test Sample Data'!J97-'Choose Housekeeping Genes'!K$25,35-'Choose Housekeeping Genes'!K$25),"")</f>
        <v/>
      </c>
      <c r="K97" s="74" t="str">
        <f>IF(SUM('Test Sample Data'!K$3:K$98)&gt;10,IF(AND(ISNUMBER('Test Sample Data'!K97),'Test Sample Data'!K97&lt;35,'Test Sample Data'!K97&gt;0),'Test Sample Data'!K97-'Choose Housekeeping Genes'!L$25,35-'Choose Housekeeping Genes'!L$25),"")</f>
        <v/>
      </c>
      <c r="L97" s="74" t="str">
        <f>IF(SUM('Test Sample Data'!L$3:L$98)&gt;10,IF(AND(ISNUMBER('Test Sample Data'!L97),'Test Sample Data'!L97&lt;35,'Test Sample Data'!L97&gt;0),'Test Sample Data'!L97-'Choose Housekeeping Genes'!M$25,35-'Choose Housekeeping Genes'!M$25),"")</f>
        <v/>
      </c>
      <c r="M97" s="74" t="str">
        <f>IF(SUM('Test Sample Data'!M$3:M$98)&gt;10,IF(AND(ISNUMBER('Test Sample Data'!M97),'Test Sample Data'!M97&lt;35,'Test Sample Data'!M97&gt;0),'Test Sample Data'!M97-'Choose Housekeeping Genes'!N$25,35-'Choose Housekeeping Genes'!N$25),"")</f>
        <v/>
      </c>
      <c r="N97" s="74" t="str">
        <f>IF(SUM('Test Sample Data'!N$3:N$98)&gt;10,IF(AND(ISNUMBER('Test Sample Data'!N97),'Test Sample Data'!N97&lt;35,'Test Sample Data'!N97&gt;0),'Test Sample Data'!N97-'Choose Housekeeping Genes'!O$25,35-'Choose Housekeeping Genes'!O$25),"")</f>
        <v/>
      </c>
      <c r="O97" s="74" t="str">
        <f>IF(SUM('Test Sample Data'!O$3:O$98)&gt;10,IF(AND(ISNUMBER('Test Sample Data'!O97),'Test Sample Data'!O97&lt;35,'Test Sample Data'!O97&gt;0),'Test Sample Data'!O97-'Choose Housekeeping Genes'!P$25,35-'Choose Housekeeping Genes'!P$25),"")</f>
        <v/>
      </c>
      <c r="P97" s="74" t="str">
        <f>IF(SUM('Test Sample Data'!P$3:P$98)&gt;10,IF(AND(ISNUMBER('Test Sample Data'!P97),'Test Sample Data'!P97&lt;35,'Test Sample Data'!P97&gt;0),'Test Sample Data'!P97-'Choose Housekeeping Genes'!Q$25,35-'Choose Housekeeping Genes'!Q$25),"")</f>
        <v/>
      </c>
      <c r="Q97" s="74" t="str">
        <f>IF(SUM('Test Sample Data'!Q$3:Q$98)&gt;10,IF(AND(ISNUMBER('Test Sample Data'!Q97),'Test Sample Data'!Q97&lt;35,'Test Sample Data'!Q97&gt;0),'Test Sample Data'!Q97-'Choose Housekeeping Genes'!R$25,35-'Choose Housekeeping Genes'!R$25),"")</f>
        <v/>
      </c>
      <c r="R97" s="74" t="str">
        <f>IF(SUM('Test Sample Data'!R$3:R$98)&gt;10,IF(AND(ISNUMBER('Test Sample Data'!R97),'Test Sample Data'!R97&lt;35,'Test Sample Data'!R97&gt;0),'Test Sample Data'!R97-'Choose Housekeeping Genes'!S$25,35-'Choose Housekeeping Genes'!S$25),"")</f>
        <v/>
      </c>
      <c r="S97" s="74" t="str">
        <f>IF(SUM('Test Sample Data'!S$3:S$98)&gt;10,IF(AND(ISNUMBER('Test Sample Data'!S97),'Test Sample Data'!S97&lt;35,'Test Sample Data'!S97&gt;0),'Test Sample Data'!S97-'Choose Housekeeping Genes'!T$25,35-'Choose Housekeeping Genes'!T$25),"")</f>
        <v/>
      </c>
      <c r="T97" s="74" t="str">
        <f>IF(SUM('Test Sample Data'!T$3:T$98)&gt;10,IF(AND(ISNUMBER('Test Sample Data'!T97),'Test Sample Data'!T97&lt;35,'Test Sample Data'!T97&gt;0),'Test Sample Data'!T97-'Choose Housekeeping Genes'!U$25,35-'Choose Housekeeping Genes'!U$25),"")</f>
        <v/>
      </c>
      <c r="U97" s="74" t="str">
        <f>IF(SUM('Test Sample Data'!U$3:U$98)&gt;10,IF(AND(ISNUMBER('Test Sample Data'!U97),'Test Sample Data'!U97&lt;35,'Test Sample Data'!U97&gt;0),'Test Sample Data'!U97-'Choose Housekeeping Genes'!V$25,35-'Choose Housekeeping Genes'!V$25),"")</f>
        <v/>
      </c>
      <c r="V97" s="74" t="str">
        <f>IF(SUM('Test Sample Data'!V$3:V$98)&gt;10,IF(AND(ISNUMBER('Test Sample Data'!V97),'Test Sample Data'!V97&lt;35,'Test Sample Data'!V97&gt;0),'Test Sample Data'!V97-'Choose Housekeeping Genes'!W$25,35-'Choose Housekeeping Genes'!W$25),"")</f>
        <v/>
      </c>
      <c r="W97" s="138" t="str">
        <f>'Control Sample Data'!A97</f>
        <v>GDC</v>
      </c>
      <c r="X97" s="139" t="s">
        <v>96</v>
      </c>
      <c r="Y97" s="74" t="str">
        <f>IF(SUM('Control Sample Data'!C$3:C$98)&gt;10,IF(AND(ISNUMBER('Control Sample Data'!C97),'Control Sample Data'!C97&lt;35,'Control Sample Data'!C97&gt;0),'Control Sample Data'!C97-'Choose Housekeeping Genes'!AA$25,35-'Choose Housekeeping Genes'!AA$25),"")</f>
        <v/>
      </c>
      <c r="Z97" s="74" t="str">
        <f>IF(SUM('Control Sample Data'!D$3:D$98)&gt;10,IF(AND(ISNUMBER('Control Sample Data'!D97),'Control Sample Data'!D97&lt;35,'Control Sample Data'!D97&gt;0),'Control Sample Data'!D97-'Choose Housekeeping Genes'!AB$25,35-'Choose Housekeeping Genes'!AB$25),"")</f>
        <v/>
      </c>
      <c r="AA97" s="74" t="str">
        <f>IF(SUM('Control Sample Data'!E$3:E$98)&gt;10,IF(AND(ISNUMBER('Control Sample Data'!E97),'Control Sample Data'!E97&lt;35,'Control Sample Data'!E97&gt;0),'Control Sample Data'!E97-'Choose Housekeeping Genes'!AC$25,35-'Choose Housekeeping Genes'!AC$25),"")</f>
        <v/>
      </c>
      <c r="AB97" s="74" t="str">
        <f>IF(SUM('Control Sample Data'!F$3:F$98)&gt;10,IF(AND(ISNUMBER('Control Sample Data'!F97),'Control Sample Data'!F97&lt;35,'Control Sample Data'!F97&gt;0),'Control Sample Data'!F97-'Choose Housekeeping Genes'!AD$25,35-'Choose Housekeeping Genes'!AD$25),"")</f>
        <v/>
      </c>
      <c r="AC97" s="74" t="str">
        <f>IF(SUM('Control Sample Data'!G$3:G$98)&gt;10,IF(AND(ISNUMBER('Control Sample Data'!G97),'Control Sample Data'!G97&lt;35,'Control Sample Data'!G97&gt;0),'Control Sample Data'!G97-'Choose Housekeeping Genes'!AE$25,35-'Choose Housekeeping Genes'!AE$25),"")</f>
        <v/>
      </c>
      <c r="AD97" s="74" t="str">
        <f>IF(SUM('Control Sample Data'!H$3:H$98)&gt;10,IF(AND(ISNUMBER('Control Sample Data'!H97),'Control Sample Data'!H97&lt;35,'Control Sample Data'!H97&gt;0),'Control Sample Data'!H97-'Choose Housekeeping Genes'!AF$25,35-'Choose Housekeeping Genes'!AF$25),"")</f>
        <v/>
      </c>
      <c r="AE97" s="74" t="str">
        <f>IF(SUM('Control Sample Data'!I$3:I$98)&gt;10,IF(AND(ISNUMBER('Control Sample Data'!I97),'Control Sample Data'!I97&lt;35,'Control Sample Data'!I97&gt;0),'Control Sample Data'!I97-'Choose Housekeeping Genes'!AG$25,35-'Choose Housekeeping Genes'!AG$25),"")</f>
        <v/>
      </c>
      <c r="AF97" s="74" t="str">
        <f>IF(SUM('Control Sample Data'!J$3:J$98)&gt;10,IF(AND(ISNUMBER('Control Sample Data'!J97),'Control Sample Data'!J97&lt;35,'Control Sample Data'!J97&gt;0),'Control Sample Data'!J97-'Choose Housekeeping Genes'!AH$25,35-'Choose Housekeeping Genes'!AH$25),"")</f>
        <v/>
      </c>
      <c r="AG97" s="74" t="str">
        <f>IF(SUM('Control Sample Data'!K$3:K$98)&gt;10,IF(AND(ISNUMBER('Control Sample Data'!K97),'Control Sample Data'!K97&lt;35,'Control Sample Data'!K97&gt;0),'Control Sample Data'!K97-'Choose Housekeeping Genes'!AI$25,35-'Choose Housekeeping Genes'!AI$25),"")</f>
        <v/>
      </c>
      <c r="AH97" s="74" t="str">
        <f>IF(SUM('Control Sample Data'!L$3:L$98)&gt;10,IF(AND(ISNUMBER('Control Sample Data'!L97),'Control Sample Data'!L97&lt;35,'Control Sample Data'!L97&gt;0),'Control Sample Data'!L97-'Choose Housekeeping Genes'!AJ$25,35-'Choose Housekeeping Genes'!AJ$25),"")</f>
        <v/>
      </c>
      <c r="AI97" s="74" t="str">
        <f>IF(SUM('Control Sample Data'!M$3:M$98)&gt;10,IF(AND(ISNUMBER('Control Sample Data'!M97),'Control Sample Data'!M97&lt;35,'Control Sample Data'!M97&gt;0),'Control Sample Data'!M97-'Choose Housekeeping Genes'!AK$25,35-'Choose Housekeeping Genes'!AK$25),"")</f>
        <v/>
      </c>
      <c r="AJ97" s="74" t="str">
        <f>IF(SUM('Control Sample Data'!N$3:N$98)&gt;10,IF(AND(ISNUMBER('Control Sample Data'!N97),'Control Sample Data'!N97&lt;35,'Control Sample Data'!N97&gt;0),'Control Sample Data'!N97-'Choose Housekeeping Genes'!AL$25,35-'Choose Housekeeping Genes'!AL$25),"")</f>
        <v/>
      </c>
      <c r="AK97" s="74" t="str">
        <f>IF(SUM('Control Sample Data'!O$3:O$98)&gt;10,IF(AND(ISNUMBER('Control Sample Data'!O97),'Control Sample Data'!O97&lt;35,'Control Sample Data'!O97&gt;0),'Control Sample Data'!O97-'Choose Housekeeping Genes'!AM$25,35-'Choose Housekeeping Genes'!AM$25),"")</f>
        <v/>
      </c>
      <c r="AL97" s="74" t="str">
        <f>IF(SUM('Control Sample Data'!P$3:P$98)&gt;10,IF(AND(ISNUMBER('Control Sample Data'!P97),'Control Sample Data'!P97&lt;35,'Control Sample Data'!P97&gt;0),'Control Sample Data'!P97-'Choose Housekeeping Genes'!AN$25,35-'Choose Housekeeping Genes'!AN$25),"")</f>
        <v/>
      </c>
      <c r="AM97" s="74" t="str">
        <f>IF(SUM('Control Sample Data'!Q$3:Q$98)&gt;10,IF(AND(ISNUMBER('Control Sample Data'!Q97),'Control Sample Data'!Q97&lt;35,'Control Sample Data'!Q97&gt;0),'Control Sample Data'!Q97-'Choose Housekeeping Genes'!AO$25,35-'Choose Housekeeping Genes'!AO$25),"")</f>
        <v/>
      </c>
      <c r="AN97" s="74" t="str">
        <f>IF(SUM('Control Sample Data'!R$3:R$98)&gt;10,IF(AND(ISNUMBER('Control Sample Data'!R97),'Control Sample Data'!R97&lt;35,'Control Sample Data'!R97&gt;0),'Control Sample Data'!R97-'Choose Housekeeping Genes'!AP$25,35-'Choose Housekeeping Genes'!AP$25),"")</f>
        <v/>
      </c>
      <c r="AO97" s="74" t="str">
        <f>IF(SUM('Control Sample Data'!S$3:S$98)&gt;10,IF(AND(ISNUMBER('Control Sample Data'!S97),'Control Sample Data'!S97&lt;35,'Control Sample Data'!S97&gt;0),'Control Sample Data'!S97-'Choose Housekeeping Genes'!AQ$25,35-'Choose Housekeeping Genes'!AQ$25),"")</f>
        <v/>
      </c>
      <c r="AP97" s="74" t="str">
        <f>IF(SUM('Control Sample Data'!T$3:T$98)&gt;10,IF(AND(ISNUMBER('Control Sample Data'!T97),'Control Sample Data'!T97&lt;35,'Control Sample Data'!T97&gt;0),'Control Sample Data'!T97-'Choose Housekeeping Genes'!AR$25,35-'Choose Housekeeping Genes'!AR$25),"")</f>
        <v/>
      </c>
      <c r="AQ97" s="74" t="str">
        <f>IF(SUM('Control Sample Data'!U$3:U$98)&gt;10,IF(AND(ISNUMBER('Control Sample Data'!U97),'Control Sample Data'!U97&lt;35,'Control Sample Data'!U97&gt;0),'Control Sample Data'!U97-'Choose Housekeeping Genes'!AS$25,35-'Choose Housekeeping Genes'!AS$25),"")</f>
        <v/>
      </c>
      <c r="AR97" s="74" t="str">
        <f>IF(SUM('Control Sample Data'!V$3:V$98)&gt;10,IF(AND(ISNUMBER('Control Sample Data'!V97),'Control Sample Data'!V97&lt;35,'Control Sample Data'!V97&gt;0),'Control Sample Data'!V97-'Choose Housekeeping Genes'!AT$25,35-'Choose Housekeeping Genes'!AT$25),"")</f>
        <v/>
      </c>
      <c r="AS97" s="29" t="str">
        <f>'Control Sample Data'!A97</f>
        <v>GDC</v>
      </c>
      <c r="AT97" s="28" t="s">
        <v>96</v>
      </c>
      <c r="AU97" s="74" t="str">
        <f ca="1">IF(ISNUMBER(C97-'Choose Housekeeping Genes'!D$15),C97-'Choose Housekeeping Genes'!D$15,"")</f>
        <v/>
      </c>
      <c r="AV97" s="74" t="str">
        <f ca="1">IF(ISNUMBER(D97-'Choose Housekeeping Genes'!E$15),D97-'Choose Housekeeping Genes'!E$15,"")</f>
        <v/>
      </c>
      <c r="AW97" s="74" t="str">
        <f ca="1">IF(ISNUMBER(E97-'Choose Housekeeping Genes'!F$15),E97-'Choose Housekeeping Genes'!F$15,"")</f>
        <v/>
      </c>
      <c r="AX97" s="74" t="str">
        <f ca="1">IF(ISNUMBER(F97-'Choose Housekeeping Genes'!G$15),F97-'Choose Housekeeping Genes'!G$15,"")</f>
        <v/>
      </c>
      <c r="AY97" s="74" t="str">
        <f ca="1">IF(ISNUMBER(G97-'Choose Housekeeping Genes'!H$15),G97-'Choose Housekeeping Genes'!H$15,"")</f>
        <v/>
      </c>
      <c r="AZ97" s="74" t="str">
        <f ca="1">IF(ISNUMBER(H97-'Choose Housekeeping Genes'!I$15),H97-'Choose Housekeeping Genes'!I$15,"")</f>
        <v/>
      </c>
      <c r="BA97" s="74" t="str">
        <f ca="1">IF(ISNUMBER(I97-'Choose Housekeeping Genes'!J$15),I97-'Choose Housekeeping Genes'!J$15,"")</f>
        <v/>
      </c>
      <c r="BB97" s="74" t="str">
        <f ca="1">IF(ISNUMBER(J97-'Choose Housekeeping Genes'!K$15),J97-'Choose Housekeeping Genes'!K$15,"")</f>
        <v/>
      </c>
      <c r="BC97" s="74" t="str">
        <f ca="1">IF(ISNUMBER(K97-'Choose Housekeeping Genes'!L$15),K97-'Choose Housekeeping Genes'!L$15,"")</f>
        <v/>
      </c>
      <c r="BD97" s="74" t="str">
        <f ca="1">IF(ISNUMBER(L97-'Choose Housekeeping Genes'!M$15),L97-'Choose Housekeeping Genes'!M$15,"")</f>
        <v/>
      </c>
      <c r="BE97" s="74" t="str">
        <f ca="1">IF(ISNUMBER(M97-'Choose Housekeeping Genes'!N$15),M97-'Choose Housekeeping Genes'!N$15,"")</f>
        <v/>
      </c>
      <c r="BF97" s="74" t="str">
        <f ca="1">IF(ISNUMBER(N97-'Choose Housekeeping Genes'!O$15),N97-'Choose Housekeeping Genes'!O$15,"")</f>
        <v/>
      </c>
      <c r="BG97" s="74" t="str">
        <f ca="1">IF(ISNUMBER(O97-'Choose Housekeeping Genes'!P$15),O97-'Choose Housekeeping Genes'!P$15,"")</f>
        <v/>
      </c>
      <c r="BH97" s="74" t="str">
        <f ca="1">IF(ISNUMBER(P97-'Choose Housekeeping Genes'!Q$15),P97-'Choose Housekeeping Genes'!Q$15,"")</f>
        <v/>
      </c>
      <c r="BI97" s="74" t="str">
        <f ca="1">IF(ISNUMBER(Q97-'Choose Housekeeping Genes'!R$15),Q97-'Choose Housekeeping Genes'!R$15,"")</f>
        <v/>
      </c>
      <c r="BJ97" s="74" t="str">
        <f ca="1">IF(ISNUMBER(R97-'Choose Housekeeping Genes'!S$15),R97-'Choose Housekeeping Genes'!S$15,"")</f>
        <v/>
      </c>
      <c r="BK97" s="74" t="str">
        <f ca="1">IF(ISNUMBER(S97-'Choose Housekeeping Genes'!T$15),S97-'Choose Housekeeping Genes'!T$15,"")</f>
        <v/>
      </c>
      <c r="BL97" s="74" t="str">
        <f ca="1">IF(ISNUMBER(T97-'Choose Housekeeping Genes'!U$15),T97-'Choose Housekeeping Genes'!U$15,"")</f>
        <v/>
      </c>
      <c r="BM97" s="74" t="str">
        <f ca="1">IF(ISNUMBER(U97-'Choose Housekeeping Genes'!V$15),U97-'Choose Housekeeping Genes'!V$15,"")</f>
        <v/>
      </c>
      <c r="BN97" s="74" t="str">
        <f ca="1">IF(ISNUMBER(V97-'Choose Housekeeping Genes'!W$15),V97-'Choose Housekeeping Genes'!W$15,"")</f>
        <v/>
      </c>
      <c r="BO97" s="141" t="str">
        <f t="shared" si="8"/>
        <v>GDC</v>
      </c>
      <c r="BP97" s="139" t="s">
        <v>96</v>
      </c>
      <c r="BQ97" s="74" t="str">
        <f ca="1">IF(ISNUMBER(Y97-'Choose Housekeeping Genes'!AA$15),Y97-'Choose Housekeeping Genes'!AA$15,"")</f>
        <v/>
      </c>
      <c r="BR97" s="74" t="str">
        <f ca="1">IF(ISNUMBER(Z97-'Choose Housekeeping Genes'!AB$15),Z97-'Choose Housekeeping Genes'!AB$15,"")</f>
        <v/>
      </c>
      <c r="BS97" s="74" t="str">
        <f ca="1">IF(ISNUMBER(AA97-'Choose Housekeeping Genes'!AC$15),AA97-'Choose Housekeeping Genes'!AC$15,"")</f>
        <v/>
      </c>
      <c r="BT97" s="74" t="str">
        <f ca="1">IF(ISNUMBER(AB97-'Choose Housekeeping Genes'!AD$15),AB97-'Choose Housekeeping Genes'!AD$15,"")</f>
        <v/>
      </c>
      <c r="BU97" s="74" t="str">
        <f ca="1">IF(ISNUMBER(AC97-'Choose Housekeeping Genes'!AE$15),AC97-'Choose Housekeeping Genes'!AE$15,"")</f>
        <v/>
      </c>
      <c r="BV97" s="74" t="str">
        <f ca="1">IF(ISNUMBER(AD97-'Choose Housekeeping Genes'!AF$15),AD97-'Choose Housekeeping Genes'!AF$15,"")</f>
        <v/>
      </c>
      <c r="BW97" s="74" t="str">
        <f ca="1">IF(ISNUMBER(AE97-'Choose Housekeeping Genes'!AG$15),AE97-'Choose Housekeeping Genes'!AG$15,"")</f>
        <v/>
      </c>
      <c r="BX97" s="74" t="str">
        <f ca="1">IF(ISNUMBER(AF97-'Choose Housekeeping Genes'!AH$15),AF97-'Choose Housekeeping Genes'!AH$15,"")</f>
        <v/>
      </c>
      <c r="BY97" s="74" t="str">
        <f ca="1">IF(ISNUMBER(AG97-'Choose Housekeeping Genes'!AI$15),AG97-'Choose Housekeeping Genes'!AI$15,"")</f>
        <v/>
      </c>
      <c r="BZ97" s="74" t="str">
        <f ca="1">IF(ISNUMBER(AH97-'Choose Housekeeping Genes'!AJ$15),AH97-'Choose Housekeeping Genes'!AJ$15,"")</f>
        <v/>
      </c>
      <c r="CA97" s="74" t="str">
        <f ca="1">IF(ISNUMBER(AI97-'Choose Housekeeping Genes'!AK$15),AI97-'Choose Housekeeping Genes'!AK$15,"")</f>
        <v/>
      </c>
      <c r="CB97" s="74" t="str">
        <f ca="1">IF(ISNUMBER(AJ97-'Choose Housekeeping Genes'!AL$15),AJ97-'Choose Housekeeping Genes'!AL$15,"")</f>
        <v/>
      </c>
      <c r="CC97" s="74" t="str">
        <f ca="1">IF(ISNUMBER(AK97-'Choose Housekeeping Genes'!AM$15),AK97-'Choose Housekeeping Genes'!AM$15,"")</f>
        <v/>
      </c>
      <c r="CD97" s="74" t="str">
        <f ca="1">IF(ISNUMBER(AL97-'Choose Housekeeping Genes'!AN$15),AL97-'Choose Housekeeping Genes'!AN$15,"")</f>
        <v/>
      </c>
      <c r="CE97" s="74" t="str">
        <f ca="1">IF(ISNUMBER(AM97-'Choose Housekeeping Genes'!AO$15),AM97-'Choose Housekeeping Genes'!AO$15,"")</f>
        <v/>
      </c>
      <c r="CF97" s="74" t="str">
        <f ca="1">IF(ISNUMBER(AN97-'Choose Housekeeping Genes'!AP$15),AN97-'Choose Housekeeping Genes'!AP$15,"")</f>
        <v/>
      </c>
      <c r="CG97" s="74" t="str">
        <f ca="1">IF(ISNUMBER(AO97-'Choose Housekeeping Genes'!AQ$15),AO97-'Choose Housekeeping Genes'!AQ$15,"")</f>
        <v/>
      </c>
      <c r="CH97" s="74" t="str">
        <f ca="1">IF(ISNUMBER(AP97-'Choose Housekeeping Genes'!AR$15),AP97-'Choose Housekeeping Genes'!AR$15,"")</f>
        <v/>
      </c>
      <c r="CI97" s="74" t="str">
        <f ca="1">IF(ISNUMBER(AQ97-'Choose Housekeeping Genes'!AS$15),AQ97-'Choose Housekeeping Genes'!AS$15,"")</f>
        <v/>
      </c>
      <c r="CJ97" s="74" t="str">
        <f ca="1">IF(ISNUMBER(AR97-'Choose Housekeeping Genes'!AT$15),AR97-'Choose Housekeeping Genes'!AT$15,"")</f>
        <v/>
      </c>
      <c r="CK97" s="22" t="e">
        <f t="shared" ca="1" si="9"/>
        <v>#DIV/0!</v>
      </c>
      <c r="CL97" s="111" t="e">
        <f t="shared" ca="1" si="10"/>
        <v>#DIV/0!</v>
      </c>
    </row>
    <row r="98" spans="1:90" ht="12.75" customHeight="1" x14ac:dyDescent="0.2">
      <c r="A98" s="27" t="str">
        <f>'Test Sample Data'!A98</f>
        <v>Blank</v>
      </c>
      <c r="B98" s="28" t="s">
        <v>97</v>
      </c>
      <c r="C98" s="74" t="str">
        <f>IF(SUM('Test Sample Data'!C$3:C$98)&gt;10,IF(AND(ISNUMBER('Test Sample Data'!C98),'Test Sample Data'!C98&lt;35,'Test Sample Data'!C98&gt;0),'Test Sample Data'!C98-'Choose Housekeeping Genes'!D$25,35-'Choose Housekeeping Genes'!D$25),"")</f>
        <v/>
      </c>
      <c r="D98" s="74" t="str">
        <f>IF(SUM('Test Sample Data'!D$3:D$98)&gt;10,IF(AND(ISNUMBER('Test Sample Data'!D98),'Test Sample Data'!D98&lt;35,'Test Sample Data'!D98&gt;0),'Test Sample Data'!D98-'Choose Housekeeping Genes'!E$25,35-'Choose Housekeeping Genes'!E$25),"")</f>
        <v/>
      </c>
      <c r="E98" s="74" t="str">
        <f>IF(SUM('Test Sample Data'!E$3:E$98)&gt;10,IF(AND(ISNUMBER('Test Sample Data'!E98),'Test Sample Data'!E98&lt;35,'Test Sample Data'!E98&gt;0),'Test Sample Data'!E98-'Choose Housekeeping Genes'!F$25,35-'Choose Housekeeping Genes'!F$25),"")</f>
        <v/>
      </c>
      <c r="F98" s="74" t="str">
        <f>IF(SUM('Test Sample Data'!F$3:F$98)&gt;10,IF(AND(ISNUMBER('Test Sample Data'!F98),'Test Sample Data'!F98&lt;35,'Test Sample Data'!F98&gt;0),'Test Sample Data'!F98-'Choose Housekeeping Genes'!G$25,35-'Choose Housekeeping Genes'!G$25),"")</f>
        <v/>
      </c>
      <c r="G98" s="74" t="str">
        <f>IF(SUM('Test Sample Data'!G$3:G$98)&gt;10,IF(AND(ISNUMBER('Test Sample Data'!G98),'Test Sample Data'!G98&lt;35,'Test Sample Data'!G98&gt;0),'Test Sample Data'!G98-'Choose Housekeeping Genes'!H$25,35-'Choose Housekeeping Genes'!H$25),"")</f>
        <v/>
      </c>
      <c r="H98" s="74" t="str">
        <f>IF(SUM('Test Sample Data'!H$3:H$98)&gt;10,IF(AND(ISNUMBER('Test Sample Data'!H98),'Test Sample Data'!H98&lt;35,'Test Sample Data'!H98&gt;0),'Test Sample Data'!H98-'Choose Housekeeping Genes'!I$25,35-'Choose Housekeeping Genes'!I$25),"")</f>
        <v/>
      </c>
      <c r="I98" s="74" t="str">
        <f>IF(SUM('Test Sample Data'!I$3:I$98)&gt;10,IF(AND(ISNUMBER('Test Sample Data'!I98),'Test Sample Data'!I98&lt;35,'Test Sample Data'!I98&gt;0),'Test Sample Data'!I98-'Choose Housekeeping Genes'!J$25,35-'Choose Housekeeping Genes'!J$25),"")</f>
        <v/>
      </c>
      <c r="J98" s="74" t="str">
        <f>IF(SUM('Test Sample Data'!J$3:J$98)&gt;10,IF(AND(ISNUMBER('Test Sample Data'!J98),'Test Sample Data'!J98&lt;35,'Test Sample Data'!J98&gt;0),'Test Sample Data'!J98-'Choose Housekeeping Genes'!K$25,35-'Choose Housekeeping Genes'!K$25),"")</f>
        <v/>
      </c>
      <c r="K98" s="74" t="str">
        <f>IF(SUM('Test Sample Data'!K$3:K$98)&gt;10,IF(AND(ISNUMBER('Test Sample Data'!K98),'Test Sample Data'!K98&lt;35,'Test Sample Data'!K98&gt;0),'Test Sample Data'!K98-'Choose Housekeeping Genes'!L$25,35-'Choose Housekeeping Genes'!L$25),"")</f>
        <v/>
      </c>
      <c r="L98" s="74" t="str">
        <f>IF(SUM('Test Sample Data'!L$3:L$98)&gt;10,IF(AND(ISNUMBER('Test Sample Data'!L98),'Test Sample Data'!L98&lt;35,'Test Sample Data'!L98&gt;0),'Test Sample Data'!L98-'Choose Housekeeping Genes'!M$25,35-'Choose Housekeeping Genes'!M$25),"")</f>
        <v/>
      </c>
      <c r="M98" s="74" t="str">
        <f>IF(SUM('Test Sample Data'!M$3:M$98)&gt;10,IF(AND(ISNUMBER('Test Sample Data'!M98),'Test Sample Data'!M98&lt;35,'Test Sample Data'!M98&gt;0),'Test Sample Data'!M98-'Choose Housekeeping Genes'!N$25,35-'Choose Housekeeping Genes'!N$25),"")</f>
        <v/>
      </c>
      <c r="N98" s="74" t="str">
        <f>IF(SUM('Test Sample Data'!N$3:N$98)&gt;10,IF(AND(ISNUMBER('Test Sample Data'!N98),'Test Sample Data'!N98&lt;35,'Test Sample Data'!N98&gt;0),'Test Sample Data'!N98-'Choose Housekeeping Genes'!O$25,35-'Choose Housekeeping Genes'!O$25),"")</f>
        <v/>
      </c>
      <c r="O98" s="74" t="str">
        <f>IF(SUM('Test Sample Data'!O$3:O$98)&gt;10,IF(AND(ISNUMBER('Test Sample Data'!O98),'Test Sample Data'!O98&lt;35,'Test Sample Data'!O98&gt;0),'Test Sample Data'!O98-'Choose Housekeeping Genes'!P$25,35-'Choose Housekeeping Genes'!P$25),"")</f>
        <v/>
      </c>
      <c r="P98" s="74" t="str">
        <f>IF(SUM('Test Sample Data'!P$3:P$98)&gt;10,IF(AND(ISNUMBER('Test Sample Data'!P98),'Test Sample Data'!P98&lt;35,'Test Sample Data'!P98&gt;0),'Test Sample Data'!P98-'Choose Housekeeping Genes'!Q$25,35-'Choose Housekeeping Genes'!Q$25),"")</f>
        <v/>
      </c>
      <c r="Q98" s="74" t="str">
        <f>IF(SUM('Test Sample Data'!Q$3:Q$98)&gt;10,IF(AND(ISNUMBER('Test Sample Data'!Q98),'Test Sample Data'!Q98&lt;35,'Test Sample Data'!Q98&gt;0),'Test Sample Data'!Q98-'Choose Housekeeping Genes'!R$25,35-'Choose Housekeeping Genes'!R$25),"")</f>
        <v/>
      </c>
      <c r="R98" s="74" t="str">
        <f>IF(SUM('Test Sample Data'!R$3:R$98)&gt;10,IF(AND(ISNUMBER('Test Sample Data'!R98),'Test Sample Data'!R98&lt;35,'Test Sample Data'!R98&gt;0),'Test Sample Data'!R98-'Choose Housekeeping Genes'!S$25,35-'Choose Housekeeping Genes'!S$25),"")</f>
        <v/>
      </c>
      <c r="S98" s="74" t="str">
        <f>IF(SUM('Test Sample Data'!S$3:S$98)&gt;10,IF(AND(ISNUMBER('Test Sample Data'!S98),'Test Sample Data'!S98&lt;35,'Test Sample Data'!S98&gt;0),'Test Sample Data'!S98-'Choose Housekeeping Genes'!T$25,35-'Choose Housekeeping Genes'!T$25),"")</f>
        <v/>
      </c>
      <c r="T98" s="74" t="str">
        <f>IF(SUM('Test Sample Data'!T$3:T$98)&gt;10,IF(AND(ISNUMBER('Test Sample Data'!T98),'Test Sample Data'!T98&lt;35,'Test Sample Data'!T98&gt;0),'Test Sample Data'!T98-'Choose Housekeeping Genes'!U$25,35-'Choose Housekeeping Genes'!U$25),"")</f>
        <v/>
      </c>
      <c r="U98" s="74" t="str">
        <f>IF(SUM('Test Sample Data'!U$3:U$98)&gt;10,IF(AND(ISNUMBER('Test Sample Data'!U98),'Test Sample Data'!U98&lt;35,'Test Sample Data'!U98&gt;0),'Test Sample Data'!U98-'Choose Housekeeping Genes'!V$25,35-'Choose Housekeeping Genes'!V$25),"")</f>
        <v/>
      </c>
      <c r="V98" s="74" t="str">
        <f>IF(SUM('Test Sample Data'!V$3:V$98)&gt;10,IF(AND(ISNUMBER('Test Sample Data'!V98),'Test Sample Data'!V98&lt;35,'Test Sample Data'!V98&gt;0),'Test Sample Data'!V98-'Choose Housekeeping Genes'!W$25,35-'Choose Housekeeping Genes'!W$25),"")</f>
        <v/>
      </c>
      <c r="W98" s="138" t="str">
        <f>'Control Sample Data'!A98</f>
        <v>Blank</v>
      </c>
      <c r="X98" s="139" t="s">
        <v>97</v>
      </c>
      <c r="Y98" s="74" t="str">
        <f>IF(SUM('Control Sample Data'!C$3:C$98)&gt;10,IF(AND(ISNUMBER('Control Sample Data'!C98),'Control Sample Data'!C98&lt;35,'Control Sample Data'!C98&gt;0),'Control Sample Data'!C98-'Choose Housekeeping Genes'!AA$25,35-'Choose Housekeeping Genes'!AA$25),"")</f>
        <v/>
      </c>
      <c r="Z98" s="74" t="str">
        <f>IF(SUM('Control Sample Data'!D$3:D$98)&gt;10,IF(AND(ISNUMBER('Control Sample Data'!D98),'Control Sample Data'!D98&lt;35,'Control Sample Data'!D98&gt;0),'Control Sample Data'!D98-'Choose Housekeeping Genes'!AB$25,35-'Choose Housekeeping Genes'!AB$25),"")</f>
        <v/>
      </c>
      <c r="AA98" s="74" t="str">
        <f>IF(SUM('Control Sample Data'!E$3:E$98)&gt;10,IF(AND(ISNUMBER('Control Sample Data'!E98),'Control Sample Data'!E98&lt;35,'Control Sample Data'!E98&gt;0),'Control Sample Data'!E98-'Choose Housekeeping Genes'!AC$25,35-'Choose Housekeeping Genes'!AC$25),"")</f>
        <v/>
      </c>
      <c r="AB98" s="74" t="str">
        <f>IF(SUM('Control Sample Data'!F$3:F$98)&gt;10,IF(AND(ISNUMBER('Control Sample Data'!F98),'Control Sample Data'!F98&lt;35,'Control Sample Data'!F98&gt;0),'Control Sample Data'!F98-'Choose Housekeeping Genes'!AD$25,35-'Choose Housekeeping Genes'!AD$25),"")</f>
        <v/>
      </c>
      <c r="AC98" s="74" t="str">
        <f>IF(SUM('Control Sample Data'!G$3:G$98)&gt;10,IF(AND(ISNUMBER('Control Sample Data'!G98),'Control Sample Data'!G98&lt;35,'Control Sample Data'!G98&gt;0),'Control Sample Data'!G98-'Choose Housekeeping Genes'!AE$25,35-'Choose Housekeeping Genes'!AE$25),"")</f>
        <v/>
      </c>
      <c r="AD98" s="74" t="str">
        <f>IF(SUM('Control Sample Data'!H$3:H$98)&gt;10,IF(AND(ISNUMBER('Control Sample Data'!H98),'Control Sample Data'!H98&lt;35,'Control Sample Data'!H98&gt;0),'Control Sample Data'!H98-'Choose Housekeeping Genes'!AF$25,35-'Choose Housekeeping Genes'!AF$25),"")</f>
        <v/>
      </c>
      <c r="AE98" s="74" t="str">
        <f>IF(SUM('Control Sample Data'!I$3:I$98)&gt;10,IF(AND(ISNUMBER('Control Sample Data'!I98),'Control Sample Data'!I98&lt;35,'Control Sample Data'!I98&gt;0),'Control Sample Data'!I98-'Choose Housekeeping Genes'!AG$25,35-'Choose Housekeeping Genes'!AG$25),"")</f>
        <v/>
      </c>
      <c r="AF98" s="74" t="str">
        <f>IF(SUM('Control Sample Data'!J$3:J$98)&gt;10,IF(AND(ISNUMBER('Control Sample Data'!J98),'Control Sample Data'!J98&lt;35,'Control Sample Data'!J98&gt;0),'Control Sample Data'!J98-'Choose Housekeeping Genes'!AH$25,35-'Choose Housekeeping Genes'!AH$25),"")</f>
        <v/>
      </c>
      <c r="AG98" s="74" t="str">
        <f>IF(SUM('Control Sample Data'!K$3:K$98)&gt;10,IF(AND(ISNUMBER('Control Sample Data'!K98),'Control Sample Data'!K98&lt;35,'Control Sample Data'!K98&gt;0),'Control Sample Data'!K98-'Choose Housekeeping Genes'!AI$25,35-'Choose Housekeeping Genes'!AI$25),"")</f>
        <v/>
      </c>
      <c r="AH98" s="74" t="str">
        <f>IF(SUM('Control Sample Data'!L$3:L$98)&gt;10,IF(AND(ISNUMBER('Control Sample Data'!L98),'Control Sample Data'!L98&lt;35,'Control Sample Data'!L98&gt;0),'Control Sample Data'!L98-'Choose Housekeeping Genes'!AJ$25,35-'Choose Housekeeping Genes'!AJ$25),"")</f>
        <v/>
      </c>
      <c r="AI98" s="74" t="str">
        <f>IF(SUM('Control Sample Data'!M$3:M$98)&gt;10,IF(AND(ISNUMBER('Control Sample Data'!M98),'Control Sample Data'!M98&lt;35,'Control Sample Data'!M98&gt;0),'Control Sample Data'!M98-'Choose Housekeeping Genes'!AK$25,35-'Choose Housekeeping Genes'!AK$25),"")</f>
        <v/>
      </c>
      <c r="AJ98" s="74" t="str">
        <f>IF(SUM('Control Sample Data'!N$3:N$98)&gt;10,IF(AND(ISNUMBER('Control Sample Data'!N98),'Control Sample Data'!N98&lt;35,'Control Sample Data'!N98&gt;0),'Control Sample Data'!N98-'Choose Housekeeping Genes'!AL$25,35-'Choose Housekeeping Genes'!AL$25),"")</f>
        <v/>
      </c>
      <c r="AK98" s="74" t="str">
        <f>IF(SUM('Control Sample Data'!O$3:O$98)&gt;10,IF(AND(ISNUMBER('Control Sample Data'!O98),'Control Sample Data'!O98&lt;35,'Control Sample Data'!O98&gt;0),'Control Sample Data'!O98-'Choose Housekeeping Genes'!AM$25,35-'Choose Housekeeping Genes'!AM$25),"")</f>
        <v/>
      </c>
      <c r="AL98" s="74" t="str">
        <f>IF(SUM('Control Sample Data'!P$3:P$98)&gt;10,IF(AND(ISNUMBER('Control Sample Data'!P98),'Control Sample Data'!P98&lt;35,'Control Sample Data'!P98&gt;0),'Control Sample Data'!P98-'Choose Housekeeping Genes'!AN$25,35-'Choose Housekeeping Genes'!AN$25),"")</f>
        <v/>
      </c>
      <c r="AM98" s="74" t="str">
        <f>IF(SUM('Control Sample Data'!Q$3:Q$98)&gt;10,IF(AND(ISNUMBER('Control Sample Data'!Q98),'Control Sample Data'!Q98&lt;35,'Control Sample Data'!Q98&gt;0),'Control Sample Data'!Q98-'Choose Housekeeping Genes'!AO$25,35-'Choose Housekeeping Genes'!AO$25),"")</f>
        <v/>
      </c>
      <c r="AN98" s="74" t="str">
        <f>IF(SUM('Control Sample Data'!R$3:R$98)&gt;10,IF(AND(ISNUMBER('Control Sample Data'!R98),'Control Sample Data'!R98&lt;35,'Control Sample Data'!R98&gt;0),'Control Sample Data'!R98-'Choose Housekeeping Genes'!AP$25,35-'Choose Housekeeping Genes'!AP$25),"")</f>
        <v/>
      </c>
      <c r="AO98" s="74" t="str">
        <f>IF(SUM('Control Sample Data'!S$3:S$98)&gt;10,IF(AND(ISNUMBER('Control Sample Data'!S98),'Control Sample Data'!S98&lt;35,'Control Sample Data'!S98&gt;0),'Control Sample Data'!S98-'Choose Housekeeping Genes'!AQ$25,35-'Choose Housekeeping Genes'!AQ$25),"")</f>
        <v/>
      </c>
      <c r="AP98" s="74" t="str">
        <f>IF(SUM('Control Sample Data'!T$3:T$98)&gt;10,IF(AND(ISNUMBER('Control Sample Data'!T98),'Control Sample Data'!T98&lt;35,'Control Sample Data'!T98&gt;0),'Control Sample Data'!T98-'Choose Housekeeping Genes'!AR$25,35-'Choose Housekeeping Genes'!AR$25),"")</f>
        <v/>
      </c>
      <c r="AQ98" s="74" t="str">
        <f>IF(SUM('Control Sample Data'!U$3:U$98)&gt;10,IF(AND(ISNUMBER('Control Sample Data'!U98),'Control Sample Data'!U98&lt;35,'Control Sample Data'!U98&gt;0),'Control Sample Data'!U98-'Choose Housekeeping Genes'!AS$25,35-'Choose Housekeeping Genes'!AS$25),"")</f>
        <v/>
      </c>
      <c r="AR98" s="74" t="str">
        <f>IF(SUM('Control Sample Data'!V$3:V$98)&gt;10,IF(AND(ISNUMBER('Control Sample Data'!V98),'Control Sample Data'!V98&lt;35,'Control Sample Data'!V98&gt;0),'Control Sample Data'!V98-'Choose Housekeeping Genes'!AT$25,35-'Choose Housekeeping Genes'!AT$25),"")</f>
        <v/>
      </c>
      <c r="AS98" s="29" t="str">
        <f>'Control Sample Data'!A98</f>
        <v>Blank</v>
      </c>
      <c r="AT98" s="28" t="s">
        <v>97</v>
      </c>
      <c r="AU98" s="74" t="str">
        <f ca="1">IF(ISNUMBER(C98-'Choose Housekeeping Genes'!D$15),C98-'Choose Housekeeping Genes'!D$15,"")</f>
        <v/>
      </c>
      <c r="AV98" s="74" t="str">
        <f ca="1">IF(ISNUMBER(D98-'Choose Housekeeping Genes'!E$15),D98-'Choose Housekeeping Genes'!E$15,"")</f>
        <v/>
      </c>
      <c r="AW98" s="74" t="str">
        <f ca="1">IF(ISNUMBER(E98-'Choose Housekeeping Genes'!F$15),E98-'Choose Housekeeping Genes'!F$15,"")</f>
        <v/>
      </c>
      <c r="AX98" s="74" t="str">
        <f ca="1">IF(ISNUMBER(F98-'Choose Housekeeping Genes'!G$15),F98-'Choose Housekeeping Genes'!G$15,"")</f>
        <v/>
      </c>
      <c r="AY98" s="74" t="str">
        <f ca="1">IF(ISNUMBER(G98-'Choose Housekeeping Genes'!H$15),G98-'Choose Housekeeping Genes'!H$15,"")</f>
        <v/>
      </c>
      <c r="AZ98" s="74" t="str">
        <f ca="1">IF(ISNUMBER(H98-'Choose Housekeeping Genes'!I$15),H98-'Choose Housekeeping Genes'!I$15,"")</f>
        <v/>
      </c>
      <c r="BA98" s="74" t="str">
        <f ca="1">IF(ISNUMBER(I98-'Choose Housekeeping Genes'!J$15),I98-'Choose Housekeeping Genes'!J$15,"")</f>
        <v/>
      </c>
      <c r="BB98" s="74" t="str">
        <f ca="1">IF(ISNUMBER(J98-'Choose Housekeeping Genes'!K$15),J98-'Choose Housekeeping Genes'!K$15,"")</f>
        <v/>
      </c>
      <c r="BC98" s="74" t="str">
        <f ca="1">IF(ISNUMBER(K98-'Choose Housekeeping Genes'!L$15),K98-'Choose Housekeeping Genes'!L$15,"")</f>
        <v/>
      </c>
      <c r="BD98" s="74" t="str">
        <f ca="1">IF(ISNUMBER(L98-'Choose Housekeeping Genes'!M$15),L98-'Choose Housekeeping Genes'!M$15,"")</f>
        <v/>
      </c>
      <c r="BE98" s="74" t="str">
        <f ca="1">IF(ISNUMBER(M98-'Choose Housekeeping Genes'!N$15),M98-'Choose Housekeeping Genes'!N$15,"")</f>
        <v/>
      </c>
      <c r="BF98" s="74" t="str">
        <f ca="1">IF(ISNUMBER(N98-'Choose Housekeeping Genes'!O$15),N98-'Choose Housekeeping Genes'!O$15,"")</f>
        <v/>
      </c>
      <c r="BG98" s="74" t="str">
        <f ca="1">IF(ISNUMBER(O98-'Choose Housekeeping Genes'!P$15),O98-'Choose Housekeeping Genes'!P$15,"")</f>
        <v/>
      </c>
      <c r="BH98" s="74" t="str">
        <f ca="1">IF(ISNUMBER(P98-'Choose Housekeeping Genes'!Q$15),P98-'Choose Housekeeping Genes'!Q$15,"")</f>
        <v/>
      </c>
      <c r="BI98" s="74" t="str">
        <f ca="1">IF(ISNUMBER(Q98-'Choose Housekeeping Genes'!R$15),Q98-'Choose Housekeeping Genes'!R$15,"")</f>
        <v/>
      </c>
      <c r="BJ98" s="74" t="str">
        <f ca="1">IF(ISNUMBER(R98-'Choose Housekeeping Genes'!S$15),R98-'Choose Housekeeping Genes'!S$15,"")</f>
        <v/>
      </c>
      <c r="BK98" s="74" t="str">
        <f ca="1">IF(ISNUMBER(S98-'Choose Housekeeping Genes'!T$15),S98-'Choose Housekeeping Genes'!T$15,"")</f>
        <v/>
      </c>
      <c r="BL98" s="74" t="str">
        <f ca="1">IF(ISNUMBER(T98-'Choose Housekeeping Genes'!U$15),T98-'Choose Housekeeping Genes'!U$15,"")</f>
        <v/>
      </c>
      <c r="BM98" s="74" t="str">
        <f ca="1">IF(ISNUMBER(U98-'Choose Housekeeping Genes'!V$15),U98-'Choose Housekeeping Genes'!V$15,"")</f>
        <v/>
      </c>
      <c r="BN98" s="74" t="str">
        <f ca="1">IF(ISNUMBER(V98-'Choose Housekeeping Genes'!W$15),V98-'Choose Housekeeping Genes'!W$15,"")</f>
        <v/>
      </c>
      <c r="BO98" s="141" t="str">
        <f t="shared" si="8"/>
        <v>Blank</v>
      </c>
      <c r="BP98" s="139" t="s">
        <v>97</v>
      </c>
      <c r="BQ98" s="74" t="str">
        <f ca="1">IF(ISNUMBER(Y98-'Choose Housekeeping Genes'!AA$15),Y98-'Choose Housekeeping Genes'!AA$15,"")</f>
        <v/>
      </c>
      <c r="BR98" s="74" t="str">
        <f ca="1">IF(ISNUMBER(Z98-'Choose Housekeeping Genes'!AB$15),Z98-'Choose Housekeeping Genes'!AB$15,"")</f>
        <v/>
      </c>
      <c r="BS98" s="74" t="str">
        <f ca="1">IF(ISNUMBER(AA98-'Choose Housekeeping Genes'!AC$15),AA98-'Choose Housekeeping Genes'!AC$15,"")</f>
        <v/>
      </c>
      <c r="BT98" s="74" t="str">
        <f ca="1">IF(ISNUMBER(AB98-'Choose Housekeeping Genes'!AD$15),AB98-'Choose Housekeeping Genes'!AD$15,"")</f>
        <v/>
      </c>
      <c r="BU98" s="74" t="str">
        <f ca="1">IF(ISNUMBER(AC98-'Choose Housekeeping Genes'!AE$15),AC98-'Choose Housekeeping Genes'!AE$15,"")</f>
        <v/>
      </c>
      <c r="BV98" s="74" t="str">
        <f ca="1">IF(ISNUMBER(AD98-'Choose Housekeeping Genes'!AF$15),AD98-'Choose Housekeeping Genes'!AF$15,"")</f>
        <v/>
      </c>
      <c r="BW98" s="74" t="str">
        <f ca="1">IF(ISNUMBER(AE98-'Choose Housekeeping Genes'!AG$15),AE98-'Choose Housekeeping Genes'!AG$15,"")</f>
        <v/>
      </c>
      <c r="BX98" s="74" t="str">
        <f ca="1">IF(ISNUMBER(AF98-'Choose Housekeeping Genes'!AH$15),AF98-'Choose Housekeeping Genes'!AH$15,"")</f>
        <v/>
      </c>
      <c r="BY98" s="74" t="str">
        <f ca="1">IF(ISNUMBER(AG98-'Choose Housekeeping Genes'!AI$15),AG98-'Choose Housekeeping Genes'!AI$15,"")</f>
        <v/>
      </c>
      <c r="BZ98" s="74" t="str">
        <f ca="1">IF(ISNUMBER(AH98-'Choose Housekeeping Genes'!AJ$15),AH98-'Choose Housekeeping Genes'!AJ$15,"")</f>
        <v/>
      </c>
      <c r="CA98" s="74" t="str">
        <f ca="1">IF(ISNUMBER(AI98-'Choose Housekeeping Genes'!AK$15),AI98-'Choose Housekeeping Genes'!AK$15,"")</f>
        <v/>
      </c>
      <c r="CB98" s="74" t="str">
        <f ca="1">IF(ISNUMBER(AJ98-'Choose Housekeeping Genes'!AL$15),AJ98-'Choose Housekeeping Genes'!AL$15,"")</f>
        <v/>
      </c>
      <c r="CC98" s="74" t="str">
        <f ca="1">IF(ISNUMBER(AK98-'Choose Housekeeping Genes'!AM$15),AK98-'Choose Housekeeping Genes'!AM$15,"")</f>
        <v/>
      </c>
      <c r="CD98" s="74" t="str">
        <f ca="1">IF(ISNUMBER(AL98-'Choose Housekeeping Genes'!AN$15),AL98-'Choose Housekeeping Genes'!AN$15,"")</f>
        <v/>
      </c>
      <c r="CE98" s="74" t="str">
        <f ca="1">IF(ISNUMBER(AM98-'Choose Housekeeping Genes'!AO$15),AM98-'Choose Housekeeping Genes'!AO$15,"")</f>
        <v/>
      </c>
      <c r="CF98" s="74" t="str">
        <f ca="1">IF(ISNUMBER(AN98-'Choose Housekeeping Genes'!AP$15),AN98-'Choose Housekeeping Genes'!AP$15,"")</f>
        <v/>
      </c>
      <c r="CG98" s="74" t="str">
        <f ca="1">IF(ISNUMBER(AO98-'Choose Housekeeping Genes'!AQ$15),AO98-'Choose Housekeeping Genes'!AQ$15,"")</f>
        <v/>
      </c>
      <c r="CH98" s="74" t="str">
        <f ca="1">IF(ISNUMBER(AP98-'Choose Housekeeping Genes'!AR$15),AP98-'Choose Housekeeping Genes'!AR$15,"")</f>
        <v/>
      </c>
      <c r="CI98" s="74" t="str">
        <f ca="1">IF(ISNUMBER(AQ98-'Choose Housekeeping Genes'!AS$15),AQ98-'Choose Housekeeping Genes'!AS$15,"")</f>
        <v/>
      </c>
      <c r="CJ98" s="74" t="str">
        <f ca="1">IF(ISNUMBER(AR98-'Choose Housekeeping Genes'!AT$15),AR98-'Choose Housekeeping Genes'!AT$15,"")</f>
        <v/>
      </c>
      <c r="CK98" s="22" t="e">
        <f t="shared" ca="1" si="9"/>
        <v>#DIV/0!</v>
      </c>
      <c r="CL98" s="111" t="e">
        <f t="shared" ca="1" si="10"/>
        <v>#DIV/0!</v>
      </c>
    </row>
  </sheetData>
  <mergeCells count="14">
    <mergeCell ref="AU1:BN1"/>
    <mergeCell ref="BQ1:CJ1"/>
    <mergeCell ref="CK1:CK2"/>
    <mergeCell ref="CL1:CL2"/>
    <mergeCell ref="AT1:AT2"/>
    <mergeCell ref="BP1:BP2"/>
    <mergeCell ref="BO1:BO2"/>
    <mergeCell ref="A1:A2"/>
    <mergeCell ref="B1:B2"/>
    <mergeCell ref="W1:W2"/>
    <mergeCell ref="X1:X2"/>
    <mergeCell ref="AS1:AS2"/>
    <mergeCell ref="C1:V1"/>
    <mergeCell ref="Y1:AR1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94"/>
  <sheetViews>
    <sheetView zoomScale="90" zoomScaleNormal="9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 x14ac:dyDescent="0.2"/>
  <cols>
    <col min="1" max="1" width="15.75" style="17" customWidth="1"/>
    <col min="2" max="4" width="7.625" style="17" customWidth="1"/>
    <col min="5" max="5" width="9.75" style="36" customWidth="1"/>
    <col min="6" max="6" width="9.375" style="36" customWidth="1"/>
    <col min="7" max="7" width="13.75" style="36" customWidth="1"/>
    <col min="8" max="8" width="9.375" style="36" customWidth="1"/>
    <col min="9" max="9" width="13.75" style="36" customWidth="1"/>
    <col min="10" max="10" width="11.125" style="17" customWidth="1"/>
    <col min="11" max="21" width="8" style="17" customWidth="1"/>
    <col min="22" max="16383" width="0" style="17" hidden="1"/>
    <col min="16384" max="16384" width="8" style="18" hidden="1"/>
  </cols>
  <sheetData>
    <row r="1" spans="1:10" s="30" customFormat="1" ht="44.25" customHeight="1" x14ac:dyDescent="0.2">
      <c r="A1" s="241"/>
      <c r="B1" s="242"/>
      <c r="C1" s="243" t="s">
        <v>149</v>
      </c>
      <c r="D1" s="243"/>
      <c r="E1" s="243" t="s">
        <v>150</v>
      </c>
      <c r="F1" s="243"/>
      <c r="G1" s="143" t="s">
        <v>131</v>
      </c>
      <c r="H1" s="143" t="s">
        <v>132</v>
      </c>
      <c r="I1" s="143" t="s">
        <v>133</v>
      </c>
      <c r="J1" s="144"/>
    </row>
    <row r="2" spans="1:10" s="30" customFormat="1" ht="26.25" customHeight="1" x14ac:dyDescent="0.2">
      <c r="A2" s="145" t="s">
        <v>143</v>
      </c>
      <c r="B2" s="145" t="s">
        <v>101</v>
      </c>
      <c r="C2" s="143" t="s">
        <v>102</v>
      </c>
      <c r="D2" s="143" t="s">
        <v>120</v>
      </c>
      <c r="E2" s="143" t="s">
        <v>102</v>
      </c>
      <c r="F2" s="143" t="s">
        <v>120</v>
      </c>
      <c r="G2" s="143" t="str">
        <f>C2&amp;" /"&amp;D2</f>
        <v>Test /Control</v>
      </c>
      <c r="H2" s="143" t="s">
        <v>135</v>
      </c>
      <c r="I2" s="143" t="str">
        <f>C2&amp;" /"&amp;D2</f>
        <v>Test /Control</v>
      </c>
      <c r="J2" s="143" t="s">
        <v>134</v>
      </c>
    </row>
    <row r="3" spans="1:10" ht="12.75" customHeight="1" x14ac:dyDescent="0.2">
      <c r="A3" s="146" t="str">
        <f>'Test Sample Data'!A3</f>
        <v>ADAR</v>
      </c>
      <c r="B3" s="147" t="s">
        <v>2</v>
      </c>
      <c r="C3" s="31" t="e">
        <f ca="1">'Data pre-processing'!CK3</f>
        <v>#DIV/0!</v>
      </c>
      <c r="D3" s="31" t="e">
        <f ca="1">'Data pre-processing'!CL3</f>
        <v>#DIV/0!</v>
      </c>
      <c r="E3" s="32" t="e">
        <f t="shared" ref="E3:E66" ca="1" si="0">2^-C3</f>
        <v>#DIV/0!</v>
      </c>
      <c r="F3" s="32" t="e">
        <f t="shared" ref="F3:F66" ca="1" si="1">2^-D3</f>
        <v>#DIV/0!</v>
      </c>
      <c r="G3" s="31" t="e">
        <f t="shared" ref="G3:G66" ca="1" si="2">E3/F3</f>
        <v>#DIV/0!</v>
      </c>
      <c r="H3" s="33" t="str">
        <f ca="1">IF(ISERROR(TTEST('Data pre-processing'!AU3:BN3,'Data pre-processing'!BQ3:CJ3,2,2)),"N/A",TTEST('Data pre-processing'!AU3:BN3,'Data pre-processing'!BQ3:CJ3,2,2))</f>
        <v>N/A</v>
      </c>
      <c r="I3" s="31" t="e">
        <f t="shared" ref="I3:I66" ca="1" si="3">IF(G3&gt;1,G3,-1/G3)</f>
        <v>#DIV/0!</v>
      </c>
      <c r="J3" s="34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 x14ac:dyDescent="0.2">
      <c r="A4" s="146" t="str">
        <f>'Test Sample Data'!A4</f>
        <v>ADARB1</v>
      </c>
      <c r="B4" s="148" t="s">
        <v>3</v>
      </c>
      <c r="C4" s="31" t="e">
        <f ca="1">'Data pre-processing'!CK4</f>
        <v>#DIV/0!</v>
      </c>
      <c r="D4" s="31" t="e">
        <f ca="1">'Data pre-processing'!CL4</f>
        <v>#DIV/0!</v>
      </c>
      <c r="E4" s="32" t="e">
        <f t="shared" ca="1" si="0"/>
        <v>#DIV/0!</v>
      </c>
      <c r="F4" s="32" t="e">
        <f t="shared" ca="1" si="1"/>
        <v>#DIV/0!</v>
      </c>
      <c r="G4" s="31" t="e">
        <f t="shared" ca="1" si="2"/>
        <v>#DIV/0!</v>
      </c>
      <c r="H4" s="33" t="str">
        <f ca="1">IF(ISERROR(TTEST('Data pre-processing'!AU4:BN4,'Data pre-processing'!BQ4:CJ4,2,2)),"N/A",TTEST('Data pre-processing'!AU4:BN4,'Data pre-processing'!BQ4:CJ4,2,2))</f>
        <v>N/A</v>
      </c>
      <c r="I4" s="31" t="e">
        <f t="shared" ca="1" si="3"/>
        <v>#DIV/0!</v>
      </c>
      <c r="J4" s="34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 x14ac:dyDescent="0.2">
      <c r="A5" s="146" t="str">
        <f>'Test Sample Data'!A5</f>
        <v>ADARB2</v>
      </c>
      <c r="B5" s="148" t="s">
        <v>4</v>
      </c>
      <c r="C5" s="31" t="e">
        <f ca="1">'Data pre-processing'!CK5</f>
        <v>#DIV/0!</v>
      </c>
      <c r="D5" s="31" t="e">
        <f ca="1">'Data pre-processing'!CL5</f>
        <v>#DIV/0!</v>
      </c>
      <c r="E5" s="32" t="e">
        <f t="shared" ca="1" si="0"/>
        <v>#DIV/0!</v>
      </c>
      <c r="F5" s="32" t="e">
        <f t="shared" ca="1" si="1"/>
        <v>#DIV/0!</v>
      </c>
      <c r="G5" s="31" t="e">
        <f t="shared" ca="1" si="2"/>
        <v>#DIV/0!</v>
      </c>
      <c r="H5" s="33" t="str">
        <f ca="1">IF(ISERROR(TTEST('Data pre-processing'!AU5:BN5,'Data pre-processing'!BQ5:CJ5,2,2)),"N/A",TTEST('Data pre-processing'!AU5:BN5,'Data pre-processing'!BQ5:CJ5,2,2))</f>
        <v>N/A</v>
      </c>
      <c r="I5" s="31" t="e">
        <f t="shared" ca="1" si="3"/>
        <v>#DIV/0!</v>
      </c>
      <c r="J5" s="34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 x14ac:dyDescent="0.2">
      <c r="A6" s="146" t="str">
        <f>'Test Sample Data'!A6</f>
        <v>ADAD1</v>
      </c>
      <c r="B6" s="148" t="s">
        <v>5</v>
      </c>
      <c r="C6" s="31" t="e">
        <f ca="1">'Data pre-processing'!CK6</f>
        <v>#DIV/0!</v>
      </c>
      <c r="D6" s="31" t="e">
        <f ca="1">'Data pre-processing'!CL6</f>
        <v>#DIV/0!</v>
      </c>
      <c r="E6" s="32" t="e">
        <f t="shared" ca="1" si="0"/>
        <v>#DIV/0!</v>
      </c>
      <c r="F6" s="32" t="e">
        <f t="shared" ca="1" si="1"/>
        <v>#DIV/0!</v>
      </c>
      <c r="G6" s="31" t="e">
        <f t="shared" ca="1" si="2"/>
        <v>#DIV/0!</v>
      </c>
      <c r="H6" s="33" t="str">
        <f ca="1">IF(ISERROR(TTEST('Data pre-processing'!AU6:BN6,'Data pre-processing'!BQ6:CJ6,2,2)),"N/A",TTEST('Data pre-processing'!AU6:BN6,'Data pre-processing'!BQ6:CJ6,2,2))</f>
        <v>N/A</v>
      </c>
      <c r="I6" s="31" t="e">
        <f t="shared" ca="1" si="3"/>
        <v>#DIV/0!</v>
      </c>
      <c r="J6" s="34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 x14ac:dyDescent="0.2">
      <c r="A7" s="146" t="str">
        <f>'Test Sample Data'!A7</f>
        <v>ADAD2</v>
      </c>
      <c r="B7" s="148" t="s">
        <v>6</v>
      </c>
      <c r="C7" s="31" t="e">
        <f ca="1">'Data pre-processing'!CK7</f>
        <v>#DIV/0!</v>
      </c>
      <c r="D7" s="31" t="e">
        <f ca="1">'Data pre-processing'!CL7</f>
        <v>#DIV/0!</v>
      </c>
      <c r="E7" s="32" t="e">
        <f t="shared" ca="1" si="0"/>
        <v>#DIV/0!</v>
      </c>
      <c r="F7" s="32" t="e">
        <f t="shared" ca="1" si="1"/>
        <v>#DIV/0!</v>
      </c>
      <c r="G7" s="31" t="e">
        <f t="shared" ca="1" si="2"/>
        <v>#DIV/0!</v>
      </c>
      <c r="H7" s="33" t="str">
        <f ca="1">IF(ISERROR(TTEST('Data pre-processing'!AU7:BN7,'Data pre-processing'!BQ7:CJ7,2,2)),"N/A",TTEST('Data pre-processing'!AU7:BN7,'Data pre-processing'!BQ7:CJ7,2,2))</f>
        <v>N/A</v>
      </c>
      <c r="I7" s="31" t="e">
        <f t="shared" ca="1" si="3"/>
        <v>#DIV/0!</v>
      </c>
      <c r="J7" s="34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 x14ac:dyDescent="0.2">
      <c r="A8" s="146" t="str">
        <f>'Test Sample Data'!A8</f>
        <v>ADAT1</v>
      </c>
      <c r="B8" s="148" t="s">
        <v>7</v>
      </c>
      <c r="C8" s="31" t="e">
        <f ca="1">'Data pre-processing'!CK8</f>
        <v>#DIV/0!</v>
      </c>
      <c r="D8" s="31" t="e">
        <f ca="1">'Data pre-processing'!CL8</f>
        <v>#DIV/0!</v>
      </c>
      <c r="E8" s="32" t="e">
        <f t="shared" ca="1" si="0"/>
        <v>#DIV/0!</v>
      </c>
      <c r="F8" s="32" t="e">
        <f t="shared" ca="1" si="1"/>
        <v>#DIV/0!</v>
      </c>
      <c r="G8" s="31" t="e">
        <f t="shared" ca="1" si="2"/>
        <v>#DIV/0!</v>
      </c>
      <c r="H8" s="33" t="str">
        <f ca="1">IF(ISERROR(TTEST('Data pre-processing'!AU8:BN8,'Data pre-processing'!BQ8:CJ8,2,2)),"N/A",TTEST('Data pre-processing'!AU8:BN8,'Data pre-processing'!BQ8:CJ8,2,2))</f>
        <v>N/A</v>
      </c>
      <c r="I8" s="31" t="e">
        <f t="shared" ca="1" si="3"/>
        <v>#DIV/0!</v>
      </c>
      <c r="J8" s="34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 x14ac:dyDescent="0.2">
      <c r="A9" s="146" t="str">
        <f>'Test Sample Data'!A9</f>
        <v>ADAT2</v>
      </c>
      <c r="B9" s="148" t="s">
        <v>8</v>
      </c>
      <c r="C9" s="31" t="e">
        <f ca="1">'Data pre-processing'!CK9</f>
        <v>#DIV/0!</v>
      </c>
      <c r="D9" s="31" t="e">
        <f ca="1">'Data pre-processing'!CL9</f>
        <v>#DIV/0!</v>
      </c>
      <c r="E9" s="32" t="e">
        <f t="shared" ca="1" si="0"/>
        <v>#DIV/0!</v>
      </c>
      <c r="F9" s="32" t="e">
        <f t="shared" ca="1" si="1"/>
        <v>#DIV/0!</v>
      </c>
      <c r="G9" s="31" t="e">
        <f t="shared" ca="1" si="2"/>
        <v>#DIV/0!</v>
      </c>
      <c r="H9" s="33" t="str">
        <f ca="1">IF(ISERROR(TTEST('Data pre-processing'!AU9:BN9,'Data pre-processing'!BQ9:CJ9,2,2)),"N/A",TTEST('Data pre-processing'!AU9:BN9,'Data pre-processing'!BQ9:CJ9,2,2))</f>
        <v>N/A</v>
      </c>
      <c r="I9" s="31" t="e">
        <f t="shared" ca="1" si="3"/>
        <v>#DIV/0!</v>
      </c>
      <c r="J9" s="34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 x14ac:dyDescent="0.2">
      <c r="A10" s="146" t="str">
        <f>'Test Sample Data'!A10</f>
        <v>ADAT3</v>
      </c>
      <c r="B10" s="148" t="s">
        <v>9</v>
      </c>
      <c r="C10" s="31" t="e">
        <f ca="1">'Data pre-processing'!CK10</f>
        <v>#DIV/0!</v>
      </c>
      <c r="D10" s="31" t="e">
        <f ca="1">'Data pre-processing'!CL10</f>
        <v>#DIV/0!</v>
      </c>
      <c r="E10" s="32" t="e">
        <f t="shared" ca="1" si="0"/>
        <v>#DIV/0!</v>
      </c>
      <c r="F10" s="32" t="e">
        <f t="shared" ca="1" si="1"/>
        <v>#DIV/0!</v>
      </c>
      <c r="G10" s="31" t="e">
        <f t="shared" ca="1" si="2"/>
        <v>#DIV/0!</v>
      </c>
      <c r="H10" s="33" t="str">
        <f ca="1">IF(ISERROR(TTEST('Data pre-processing'!AU10:BN10,'Data pre-processing'!BQ10:CJ10,2,2)),"N/A",TTEST('Data pre-processing'!AU10:BN10,'Data pre-processing'!BQ10:CJ10,2,2))</f>
        <v>N/A</v>
      </c>
      <c r="I10" s="31" t="e">
        <f t="shared" ca="1" si="3"/>
        <v>#DIV/0!</v>
      </c>
      <c r="J10" s="34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 x14ac:dyDescent="0.2">
      <c r="A11" s="146" t="str">
        <f>'Test Sample Data'!A11</f>
        <v>TDG</v>
      </c>
      <c r="B11" s="148" t="s">
        <v>10</v>
      </c>
      <c r="C11" s="31" t="e">
        <f ca="1">'Data pre-processing'!CK11</f>
        <v>#DIV/0!</v>
      </c>
      <c r="D11" s="31" t="e">
        <f ca="1">'Data pre-processing'!CL11</f>
        <v>#DIV/0!</v>
      </c>
      <c r="E11" s="32" t="e">
        <f t="shared" ca="1" si="0"/>
        <v>#DIV/0!</v>
      </c>
      <c r="F11" s="32" t="e">
        <f t="shared" ca="1" si="1"/>
        <v>#DIV/0!</v>
      </c>
      <c r="G11" s="31" t="e">
        <f t="shared" ca="1" si="2"/>
        <v>#DIV/0!</v>
      </c>
      <c r="H11" s="33" t="str">
        <f ca="1">IF(ISERROR(TTEST('Data pre-processing'!AU11:BN11,'Data pre-processing'!BQ11:CJ11,2,2)),"N/A",TTEST('Data pre-processing'!AU11:BN11,'Data pre-processing'!BQ11:CJ11,2,2))</f>
        <v>N/A</v>
      </c>
      <c r="I11" s="31" t="e">
        <f t="shared" ca="1" si="3"/>
        <v>#DIV/0!</v>
      </c>
      <c r="J11" s="34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 x14ac:dyDescent="0.2">
      <c r="A12" s="146" t="str">
        <f>'Test Sample Data'!A12</f>
        <v>SMUG1</v>
      </c>
      <c r="B12" s="148" t="s">
        <v>11</v>
      </c>
      <c r="C12" s="31" t="e">
        <f ca="1">'Data pre-processing'!CK12</f>
        <v>#DIV/0!</v>
      </c>
      <c r="D12" s="31" t="e">
        <f ca="1">'Data pre-processing'!CL12</f>
        <v>#DIV/0!</v>
      </c>
      <c r="E12" s="32" t="e">
        <f t="shared" ca="1" si="0"/>
        <v>#DIV/0!</v>
      </c>
      <c r="F12" s="32" t="e">
        <f t="shared" ca="1" si="1"/>
        <v>#DIV/0!</v>
      </c>
      <c r="G12" s="31" t="e">
        <f t="shared" ca="1" si="2"/>
        <v>#DIV/0!</v>
      </c>
      <c r="H12" s="33" t="str">
        <f ca="1">IF(ISERROR(TTEST('Data pre-processing'!AU12:BN12,'Data pre-processing'!BQ12:CJ12,2,2)),"N/A",TTEST('Data pre-processing'!AU12:BN12,'Data pre-processing'!BQ12:CJ12,2,2))</f>
        <v>N/A</v>
      </c>
      <c r="I12" s="31" t="e">
        <f t="shared" ca="1" si="3"/>
        <v>#DIV/0!</v>
      </c>
      <c r="J12" s="34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 x14ac:dyDescent="0.2">
      <c r="A13" s="146" t="str">
        <f>'Test Sample Data'!A13</f>
        <v>CHTOP</v>
      </c>
      <c r="B13" s="148" t="s">
        <v>12</v>
      </c>
      <c r="C13" s="31" t="e">
        <f ca="1">'Data pre-processing'!CK13</f>
        <v>#DIV/0!</v>
      </c>
      <c r="D13" s="31" t="e">
        <f ca="1">'Data pre-processing'!CL13</f>
        <v>#DIV/0!</v>
      </c>
      <c r="E13" s="32" t="e">
        <f t="shared" ca="1" si="0"/>
        <v>#DIV/0!</v>
      </c>
      <c r="F13" s="32" t="e">
        <f t="shared" ca="1" si="1"/>
        <v>#DIV/0!</v>
      </c>
      <c r="G13" s="31" t="e">
        <f t="shared" ca="1" si="2"/>
        <v>#DIV/0!</v>
      </c>
      <c r="H13" s="33" t="str">
        <f ca="1">IF(ISERROR(TTEST('Data pre-processing'!AU13:BN13,'Data pre-processing'!BQ13:CJ13,2,2)),"N/A",TTEST('Data pre-processing'!AU13:BN13,'Data pre-processing'!BQ13:CJ13,2,2))</f>
        <v>N/A</v>
      </c>
      <c r="I13" s="31" t="e">
        <f t="shared" ca="1" si="3"/>
        <v>#DIV/0!</v>
      </c>
      <c r="J13" s="34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 x14ac:dyDescent="0.2">
      <c r="A14" s="146" t="str">
        <f>'Test Sample Data'!A14</f>
        <v>ERH</v>
      </c>
      <c r="B14" s="148" t="s">
        <v>13</v>
      </c>
      <c r="C14" s="31" t="e">
        <f ca="1">'Data pre-processing'!CK14</f>
        <v>#DIV/0!</v>
      </c>
      <c r="D14" s="31" t="e">
        <f ca="1">'Data pre-processing'!CL14</f>
        <v>#DIV/0!</v>
      </c>
      <c r="E14" s="32" t="e">
        <f t="shared" ca="1" si="0"/>
        <v>#DIV/0!</v>
      </c>
      <c r="F14" s="32" t="e">
        <f t="shared" ca="1" si="1"/>
        <v>#DIV/0!</v>
      </c>
      <c r="G14" s="31" t="e">
        <f t="shared" ca="1" si="2"/>
        <v>#DIV/0!</v>
      </c>
      <c r="H14" s="33" t="str">
        <f ca="1">IF(ISERROR(TTEST('Data pre-processing'!AU14:BN14,'Data pre-processing'!BQ14:CJ14,2,2)),"N/A",TTEST('Data pre-processing'!AU14:BN14,'Data pre-processing'!BQ14:CJ14,2,2))</f>
        <v>N/A</v>
      </c>
      <c r="I14" s="31" t="e">
        <f t="shared" ca="1" si="3"/>
        <v>#DIV/0!</v>
      </c>
      <c r="J14" s="34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 x14ac:dyDescent="0.2">
      <c r="A15" s="146" t="str">
        <f>'Test Sample Data'!A15</f>
        <v>HMCES</v>
      </c>
      <c r="B15" s="148" t="s">
        <v>14</v>
      </c>
      <c r="C15" s="31" t="e">
        <f ca="1">'Data pre-processing'!CK15</f>
        <v>#DIV/0!</v>
      </c>
      <c r="D15" s="31" t="e">
        <f ca="1">'Data pre-processing'!CL15</f>
        <v>#DIV/0!</v>
      </c>
      <c r="E15" s="32" t="e">
        <f t="shared" ca="1" si="0"/>
        <v>#DIV/0!</v>
      </c>
      <c r="F15" s="32" t="e">
        <f t="shared" ca="1" si="1"/>
        <v>#DIV/0!</v>
      </c>
      <c r="G15" s="31" t="e">
        <f t="shared" ca="1" si="2"/>
        <v>#DIV/0!</v>
      </c>
      <c r="H15" s="33" t="str">
        <f ca="1">IF(ISERROR(TTEST('Data pre-processing'!AU15:BN15,'Data pre-processing'!BQ15:CJ15,2,2)),"N/A",TTEST('Data pre-processing'!AU15:BN15,'Data pre-processing'!BQ15:CJ15,2,2))</f>
        <v>N/A</v>
      </c>
      <c r="I15" s="31" t="e">
        <f t="shared" ca="1" si="3"/>
        <v>#DIV/0!</v>
      </c>
      <c r="J15" s="34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 x14ac:dyDescent="0.2">
      <c r="A16" s="146" t="str">
        <f>'Test Sample Data'!A16</f>
        <v>MEP50</v>
      </c>
      <c r="B16" s="148" t="s">
        <v>15</v>
      </c>
      <c r="C16" s="31" t="e">
        <f ca="1">'Data pre-processing'!CK16</f>
        <v>#DIV/0!</v>
      </c>
      <c r="D16" s="31" t="e">
        <f ca="1">'Data pre-processing'!CL16</f>
        <v>#DIV/0!</v>
      </c>
      <c r="E16" s="32" t="e">
        <f t="shared" ca="1" si="0"/>
        <v>#DIV/0!</v>
      </c>
      <c r="F16" s="32" t="e">
        <f t="shared" ca="1" si="1"/>
        <v>#DIV/0!</v>
      </c>
      <c r="G16" s="31" t="e">
        <f t="shared" ca="1" si="2"/>
        <v>#DIV/0!</v>
      </c>
      <c r="H16" s="33" t="str">
        <f ca="1">IF(ISERROR(TTEST('Data pre-processing'!AU16:BN16,'Data pre-processing'!BQ16:CJ16,2,2)),"N/A",TTEST('Data pre-processing'!AU16:BN16,'Data pre-processing'!BQ16:CJ16,2,2))</f>
        <v>N/A</v>
      </c>
      <c r="I16" s="31" t="e">
        <f t="shared" ca="1" si="3"/>
        <v>#DIV/0!</v>
      </c>
      <c r="J16" s="34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 x14ac:dyDescent="0.2">
      <c r="A17" s="146" t="str">
        <f>'Test Sample Data'!A17</f>
        <v>MGME1</v>
      </c>
      <c r="B17" s="148" t="s">
        <v>16</v>
      </c>
      <c r="C17" s="31" t="e">
        <f ca="1">'Data pre-processing'!CK17</f>
        <v>#DIV/0!</v>
      </c>
      <c r="D17" s="31" t="e">
        <f ca="1">'Data pre-processing'!CL17</f>
        <v>#DIV/0!</v>
      </c>
      <c r="E17" s="32" t="e">
        <f t="shared" ca="1" si="0"/>
        <v>#DIV/0!</v>
      </c>
      <c r="F17" s="32" t="e">
        <f t="shared" ca="1" si="1"/>
        <v>#DIV/0!</v>
      </c>
      <c r="G17" s="31" t="e">
        <f t="shared" ca="1" si="2"/>
        <v>#DIV/0!</v>
      </c>
      <c r="H17" s="33" t="str">
        <f ca="1">IF(ISERROR(TTEST('Data pre-processing'!AU17:BN17,'Data pre-processing'!BQ17:CJ17,2,2)),"N/A",TTEST('Data pre-processing'!AU17:BN17,'Data pre-processing'!BQ17:CJ17,2,2))</f>
        <v>N/A</v>
      </c>
      <c r="I17" s="31" t="e">
        <f t="shared" ca="1" si="3"/>
        <v>#DIV/0!</v>
      </c>
      <c r="J17" s="34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 x14ac:dyDescent="0.2">
      <c r="A18" s="146" t="str">
        <f>'Test Sample Data'!A18</f>
        <v>NEIL1</v>
      </c>
      <c r="B18" s="148" t="s">
        <v>17</v>
      </c>
      <c r="C18" s="31" t="e">
        <f ca="1">'Data pre-processing'!CK18</f>
        <v>#DIV/0!</v>
      </c>
      <c r="D18" s="31" t="e">
        <f ca="1">'Data pre-processing'!CL18</f>
        <v>#DIV/0!</v>
      </c>
      <c r="E18" s="32" t="e">
        <f t="shared" ca="1" si="0"/>
        <v>#DIV/0!</v>
      </c>
      <c r="F18" s="32" t="e">
        <f t="shared" ca="1" si="1"/>
        <v>#DIV/0!</v>
      </c>
      <c r="G18" s="31" t="e">
        <f t="shared" ca="1" si="2"/>
        <v>#DIV/0!</v>
      </c>
      <c r="H18" s="33" t="str">
        <f ca="1">IF(ISERROR(TTEST('Data pre-processing'!AU18:BN18,'Data pre-processing'!BQ18:CJ18,2,2)),"N/A",TTEST('Data pre-processing'!AU18:BN18,'Data pre-processing'!BQ18:CJ18,2,2))</f>
        <v>N/A</v>
      </c>
      <c r="I18" s="31" t="e">
        <f t="shared" ca="1" si="3"/>
        <v>#DIV/0!</v>
      </c>
      <c r="J18" s="34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 x14ac:dyDescent="0.2">
      <c r="A19" s="146" t="str">
        <f>'Test Sample Data'!A19</f>
        <v>PRMT1</v>
      </c>
      <c r="B19" s="148" t="s">
        <v>18</v>
      </c>
      <c r="C19" s="31" t="e">
        <f ca="1">'Data pre-processing'!CK19</f>
        <v>#DIV/0!</v>
      </c>
      <c r="D19" s="31" t="e">
        <f ca="1">'Data pre-processing'!CL19</f>
        <v>#DIV/0!</v>
      </c>
      <c r="E19" s="32" t="e">
        <f t="shared" ca="1" si="0"/>
        <v>#DIV/0!</v>
      </c>
      <c r="F19" s="32" t="e">
        <f t="shared" ca="1" si="1"/>
        <v>#DIV/0!</v>
      </c>
      <c r="G19" s="31" t="e">
        <f t="shared" ca="1" si="2"/>
        <v>#DIV/0!</v>
      </c>
      <c r="H19" s="33" t="str">
        <f ca="1">IF(ISERROR(TTEST('Data pre-processing'!AU19:BN19,'Data pre-processing'!BQ19:CJ19,2,2)),"N/A",TTEST('Data pre-processing'!AU19:BN19,'Data pre-processing'!BQ19:CJ19,2,2))</f>
        <v>N/A</v>
      </c>
      <c r="I19" s="31" t="e">
        <f t="shared" ca="1" si="3"/>
        <v>#DIV/0!</v>
      </c>
      <c r="J19" s="34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 x14ac:dyDescent="0.2">
      <c r="A20" s="146" t="str">
        <f>'Test Sample Data'!A20</f>
        <v>PRMT5</v>
      </c>
      <c r="B20" s="148" t="s">
        <v>19</v>
      </c>
      <c r="C20" s="31" t="e">
        <f ca="1">'Data pre-processing'!CK20</f>
        <v>#DIV/0!</v>
      </c>
      <c r="D20" s="31" t="e">
        <f ca="1">'Data pre-processing'!CL20</f>
        <v>#DIV/0!</v>
      </c>
      <c r="E20" s="32" t="e">
        <f t="shared" ca="1" si="0"/>
        <v>#DIV/0!</v>
      </c>
      <c r="F20" s="32" t="e">
        <f t="shared" ca="1" si="1"/>
        <v>#DIV/0!</v>
      </c>
      <c r="G20" s="31" t="e">
        <f t="shared" ca="1" si="2"/>
        <v>#DIV/0!</v>
      </c>
      <c r="H20" s="33" t="str">
        <f ca="1">IF(ISERROR(TTEST('Data pre-processing'!AU20:BN20,'Data pre-processing'!BQ20:CJ20,2,2)),"N/A",TTEST('Data pre-processing'!AU20:BN20,'Data pre-processing'!BQ20:CJ20,2,2))</f>
        <v>N/A</v>
      </c>
      <c r="I20" s="31" t="e">
        <f t="shared" ca="1" si="3"/>
        <v>#DIV/0!</v>
      </c>
      <c r="J20" s="34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 x14ac:dyDescent="0.2">
      <c r="A21" s="146" t="str">
        <f>'Test Sample Data'!A21</f>
        <v>THYN1</v>
      </c>
      <c r="B21" s="148" t="s">
        <v>20</v>
      </c>
      <c r="C21" s="31" t="e">
        <f ca="1">'Data pre-processing'!CK21</f>
        <v>#DIV/0!</v>
      </c>
      <c r="D21" s="31" t="e">
        <f ca="1">'Data pre-processing'!CL21</f>
        <v>#DIV/0!</v>
      </c>
      <c r="E21" s="32" t="e">
        <f t="shared" ca="1" si="0"/>
        <v>#DIV/0!</v>
      </c>
      <c r="F21" s="32" t="e">
        <f t="shared" ca="1" si="1"/>
        <v>#DIV/0!</v>
      </c>
      <c r="G21" s="31" t="e">
        <f t="shared" ca="1" si="2"/>
        <v>#DIV/0!</v>
      </c>
      <c r="H21" s="33" t="str">
        <f ca="1">IF(ISERROR(TTEST('Data pre-processing'!AU21:BN21,'Data pre-processing'!BQ21:CJ21,2,2)),"N/A",TTEST('Data pre-processing'!AU21:BN21,'Data pre-processing'!BQ21:CJ21,2,2))</f>
        <v>N/A</v>
      </c>
      <c r="I21" s="31" t="e">
        <f t="shared" ca="1" si="3"/>
        <v>#DIV/0!</v>
      </c>
      <c r="J21" s="34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 x14ac:dyDescent="0.2">
      <c r="A22" s="146" t="str">
        <f>'Test Sample Data'!A22</f>
        <v>WDR76</v>
      </c>
      <c r="B22" s="148" t="s">
        <v>21</v>
      </c>
      <c r="C22" s="31" t="e">
        <f ca="1">'Data pre-processing'!CK22</f>
        <v>#DIV/0!</v>
      </c>
      <c r="D22" s="31" t="e">
        <f ca="1">'Data pre-processing'!CL22</f>
        <v>#DIV/0!</v>
      </c>
      <c r="E22" s="32" t="e">
        <f t="shared" ca="1" si="0"/>
        <v>#DIV/0!</v>
      </c>
      <c r="F22" s="32" t="e">
        <f t="shared" ca="1" si="1"/>
        <v>#DIV/0!</v>
      </c>
      <c r="G22" s="31" t="e">
        <f t="shared" ca="1" si="2"/>
        <v>#DIV/0!</v>
      </c>
      <c r="H22" s="33" t="str">
        <f ca="1">IF(ISERROR(TTEST('Data pre-processing'!AU22:BN22,'Data pre-processing'!BQ22:CJ22,2,2)),"N/A",TTEST('Data pre-processing'!AU22:BN22,'Data pre-processing'!BQ22:CJ22,2,2))</f>
        <v>N/A</v>
      </c>
      <c r="I22" s="31" t="e">
        <f t="shared" ca="1" si="3"/>
        <v>#DIV/0!</v>
      </c>
      <c r="J22" s="34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 x14ac:dyDescent="0.2">
      <c r="A23" s="146" t="str">
        <f>'Test Sample Data'!A23</f>
        <v>WT1</v>
      </c>
      <c r="B23" s="148" t="s">
        <v>22</v>
      </c>
      <c r="C23" s="31" t="e">
        <f ca="1">'Data pre-processing'!CK23</f>
        <v>#DIV/0!</v>
      </c>
      <c r="D23" s="31" t="e">
        <f ca="1">'Data pre-processing'!CL23</f>
        <v>#DIV/0!</v>
      </c>
      <c r="E23" s="32" t="e">
        <f t="shared" ca="1" si="0"/>
        <v>#DIV/0!</v>
      </c>
      <c r="F23" s="32" t="e">
        <f t="shared" ca="1" si="1"/>
        <v>#DIV/0!</v>
      </c>
      <c r="G23" s="31" t="e">
        <f t="shared" ca="1" si="2"/>
        <v>#DIV/0!</v>
      </c>
      <c r="H23" s="33" t="str">
        <f ca="1">IF(ISERROR(TTEST('Data pre-processing'!AU23:BN23,'Data pre-processing'!BQ23:CJ23,2,2)),"N/A",TTEST('Data pre-processing'!AU23:BN23,'Data pre-processing'!BQ23:CJ23,2,2))</f>
        <v>N/A</v>
      </c>
      <c r="I23" s="31" t="e">
        <f t="shared" ca="1" si="3"/>
        <v>#DIV/0!</v>
      </c>
      <c r="J23" s="34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 x14ac:dyDescent="0.2">
      <c r="A24" s="146" t="str">
        <f>'Test Sample Data'!A24</f>
        <v>EGR1</v>
      </c>
      <c r="B24" s="148" t="s">
        <v>23</v>
      </c>
      <c r="C24" s="31" t="e">
        <f ca="1">'Data pre-processing'!CK24</f>
        <v>#DIV/0!</v>
      </c>
      <c r="D24" s="31" t="e">
        <f ca="1">'Data pre-processing'!CL24</f>
        <v>#DIV/0!</v>
      </c>
      <c r="E24" s="32" t="e">
        <f t="shared" ca="1" si="0"/>
        <v>#DIV/0!</v>
      </c>
      <c r="F24" s="32" t="e">
        <f t="shared" ca="1" si="1"/>
        <v>#DIV/0!</v>
      </c>
      <c r="G24" s="31" t="e">
        <f t="shared" ca="1" si="2"/>
        <v>#DIV/0!</v>
      </c>
      <c r="H24" s="33" t="str">
        <f ca="1">IF(ISERROR(TTEST('Data pre-processing'!AU24:BN24,'Data pre-processing'!BQ24:CJ24,2,2)),"N/A",TTEST('Data pre-processing'!AU24:BN24,'Data pre-processing'!BQ24:CJ24,2,2))</f>
        <v>N/A</v>
      </c>
      <c r="I24" s="31" t="e">
        <f t="shared" ca="1" si="3"/>
        <v>#DIV/0!</v>
      </c>
      <c r="J24" s="34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 x14ac:dyDescent="0.2">
      <c r="A25" s="146" t="str">
        <f>'Test Sample Data'!A25</f>
        <v>HSD17B10</v>
      </c>
      <c r="B25" s="148" t="s">
        <v>24</v>
      </c>
      <c r="C25" s="31" t="e">
        <f ca="1">'Data pre-processing'!CK25</f>
        <v>#DIV/0!</v>
      </c>
      <c r="D25" s="31" t="e">
        <f ca="1">'Data pre-processing'!CL25</f>
        <v>#DIV/0!</v>
      </c>
      <c r="E25" s="32" t="e">
        <f t="shared" ca="1" si="0"/>
        <v>#DIV/0!</v>
      </c>
      <c r="F25" s="32" t="e">
        <f t="shared" ca="1" si="1"/>
        <v>#DIV/0!</v>
      </c>
      <c r="G25" s="31" t="e">
        <f t="shared" ca="1" si="2"/>
        <v>#DIV/0!</v>
      </c>
      <c r="H25" s="33" t="str">
        <f ca="1">IF(ISERROR(TTEST('Data pre-processing'!AU25:BN25,'Data pre-processing'!BQ25:CJ25,2,2)),"N/A",TTEST('Data pre-processing'!AU25:BN25,'Data pre-processing'!BQ25:CJ25,2,2))</f>
        <v>N/A</v>
      </c>
      <c r="I25" s="31" t="e">
        <f t="shared" ca="1" si="3"/>
        <v>#DIV/0!</v>
      </c>
      <c r="J25" s="34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 x14ac:dyDescent="0.2">
      <c r="A26" s="146" t="str">
        <f>'Test Sample Data'!A26</f>
        <v>KIAA0391</v>
      </c>
      <c r="B26" s="148" t="s">
        <v>25</v>
      </c>
      <c r="C26" s="31" t="e">
        <f ca="1">'Data pre-processing'!CK26</f>
        <v>#DIV/0!</v>
      </c>
      <c r="D26" s="31" t="e">
        <f ca="1">'Data pre-processing'!CL26</f>
        <v>#DIV/0!</v>
      </c>
      <c r="E26" s="32" t="e">
        <f t="shared" ca="1" si="0"/>
        <v>#DIV/0!</v>
      </c>
      <c r="F26" s="32" t="e">
        <f t="shared" ca="1" si="1"/>
        <v>#DIV/0!</v>
      </c>
      <c r="G26" s="31" t="e">
        <f t="shared" ca="1" si="2"/>
        <v>#DIV/0!</v>
      </c>
      <c r="H26" s="33" t="str">
        <f ca="1">IF(ISERROR(TTEST('Data pre-processing'!AU26:BN26,'Data pre-processing'!BQ26:CJ26,2,2)),"N/A",TTEST('Data pre-processing'!AU26:BN26,'Data pre-processing'!BQ26:CJ26,2,2))</f>
        <v>N/A</v>
      </c>
      <c r="I26" s="31" t="e">
        <f t="shared" ca="1" si="3"/>
        <v>#DIV/0!</v>
      </c>
      <c r="J26" s="34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 x14ac:dyDescent="0.2">
      <c r="A27" s="146" t="str">
        <f>'Test Sample Data'!A27</f>
        <v>TRMT10C</v>
      </c>
      <c r="B27" s="148" t="s">
        <v>26</v>
      </c>
      <c r="C27" s="31" t="e">
        <f ca="1">'Data pre-processing'!CK27</f>
        <v>#DIV/0!</v>
      </c>
      <c r="D27" s="31" t="e">
        <f ca="1">'Data pre-processing'!CL27</f>
        <v>#DIV/0!</v>
      </c>
      <c r="E27" s="32" t="e">
        <f t="shared" ca="1" si="0"/>
        <v>#DIV/0!</v>
      </c>
      <c r="F27" s="32" t="e">
        <f t="shared" ca="1" si="1"/>
        <v>#DIV/0!</v>
      </c>
      <c r="G27" s="31" t="e">
        <f t="shared" ca="1" si="2"/>
        <v>#DIV/0!</v>
      </c>
      <c r="H27" s="33" t="str">
        <f ca="1">IF(ISERROR(TTEST('Data pre-processing'!AU27:BN27,'Data pre-processing'!BQ27:CJ27,2,2)),"N/A",TTEST('Data pre-processing'!AU27:BN27,'Data pre-processing'!BQ27:CJ27,2,2))</f>
        <v>N/A</v>
      </c>
      <c r="I27" s="31" t="e">
        <f t="shared" ca="1" si="3"/>
        <v>#DIV/0!</v>
      </c>
      <c r="J27" s="34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 x14ac:dyDescent="0.2">
      <c r="A28" s="146" t="str">
        <f>'Test Sample Data'!A28</f>
        <v>TRMT6</v>
      </c>
      <c r="B28" s="148" t="s">
        <v>27</v>
      </c>
      <c r="C28" s="31" t="e">
        <f ca="1">'Data pre-processing'!CK28</f>
        <v>#DIV/0!</v>
      </c>
      <c r="D28" s="31" t="e">
        <f ca="1">'Data pre-processing'!CL28</f>
        <v>#DIV/0!</v>
      </c>
      <c r="E28" s="32" t="e">
        <f t="shared" ca="1" si="0"/>
        <v>#DIV/0!</v>
      </c>
      <c r="F28" s="32" t="e">
        <f t="shared" ca="1" si="1"/>
        <v>#DIV/0!</v>
      </c>
      <c r="G28" s="31" t="e">
        <f t="shared" ca="1" si="2"/>
        <v>#DIV/0!</v>
      </c>
      <c r="H28" s="33" t="str">
        <f ca="1">IF(ISERROR(TTEST('Data pre-processing'!AU28:BN28,'Data pre-processing'!BQ28:CJ28,2,2)),"N/A",TTEST('Data pre-processing'!AU28:BN28,'Data pre-processing'!BQ28:CJ28,2,2))</f>
        <v>N/A</v>
      </c>
      <c r="I28" s="31" t="e">
        <f t="shared" ca="1" si="3"/>
        <v>#DIV/0!</v>
      </c>
      <c r="J28" s="34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 x14ac:dyDescent="0.2">
      <c r="A29" s="146" t="str">
        <f>'Test Sample Data'!A29</f>
        <v>TRMT61A</v>
      </c>
      <c r="B29" s="148" t="s">
        <v>28</v>
      </c>
      <c r="C29" s="31" t="e">
        <f ca="1">'Data pre-processing'!CK29</f>
        <v>#DIV/0!</v>
      </c>
      <c r="D29" s="31" t="e">
        <f ca="1">'Data pre-processing'!CL29</f>
        <v>#DIV/0!</v>
      </c>
      <c r="E29" s="32" t="e">
        <f t="shared" ca="1" si="0"/>
        <v>#DIV/0!</v>
      </c>
      <c r="F29" s="32" t="e">
        <f t="shared" ca="1" si="1"/>
        <v>#DIV/0!</v>
      </c>
      <c r="G29" s="31" t="e">
        <f t="shared" ca="1" si="2"/>
        <v>#DIV/0!</v>
      </c>
      <c r="H29" s="33" t="str">
        <f ca="1">IF(ISERROR(TTEST('Data pre-processing'!AU29:BN29,'Data pre-processing'!BQ29:CJ29,2,2)),"N/A",TTEST('Data pre-processing'!AU29:BN29,'Data pre-processing'!BQ29:CJ29,2,2))</f>
        <v>N/A</v>
      </c>
      <c r="I29" s="31" t="e">
        <f t="shared" ca="1" si="3"/>
        <v>#DIV/0!</v>
      </c>
      <c r="J29" s="34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 x14ac:dyDescent="0.2">
      <c r="A30" s="146" t="str">
        <f>'Test Sample Data'!A30</f>
        <v>TRMT61B</v>
      </c>
      <c r="B30" s="148" t="s">
        <v>29</v>
      </c>
      <c r="C30" s="31" t="e">
        <f ca="1">'Data pre-processing'!CK30</f>
        <v>#DIV/0!</v>
      </c>
      <c r="D30" s="31" t="e">
        <f ca="1">'Data pre-processing'!CL30</f>
        <v>#DIV/0!</v>
      </c>
      <c r="E30" s="32" t="e">
        <f t="shared" ca="1" si="0"/>
        <v>#DIV/0!</v>
      </c>
      <c r="F30" s="32" t="e">
        <f t="shared" ca="1" si="1"/>
        <v>#DIV/0!</v>
      </c>
      <c r="G30" s="31" t="e">
        <f t="shared" ca="1" si="2"/>
        <v>#DIV/0!</v>
      </c>
      <c r="H30" s="33" t="str">
        <f ca="1">IF(ISERROR(TTEST('Data pre-processing'!AU30:BN30,'Data pre-processing'!BQ30:CJ30,2,2)),"N/A",TTEST('Data pre-processing'!AU30:BN30,'Data pre-processing'!BQ30:CJ30,2,2))</f>
        <v>N/A</v>
      </c>
      <c r="I30" s="31" t="e">
        <f t="shared" ca="1" si="3"/>
        <v>#DIV/0!</v>
      </c>
      <c r="J30" s="34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 x14ac:dyDescent="0.2">
      <c r="A31" s="146" t="str">
        <f>'Test Sample Data'!A31</f>
        <v>ALKBH3</v>
      </c>
      <c r="B31" s="148" t="s">
        <v>30</v>
      </c>
      <c r="C31" s="31" t="e">
        <f ca="1">'Data pre-processing'!CK31</f>
        <v>#DIV/0!</v>
      </c>
      <c r="D31" s="31" t="e">
        <f ca="1">'Data pre-processing'!CL31</f>
        <v>#DIV/0!</v>
      </c>
      <c r="E31" s="32" t="e">
        <f t="shared" ca="1" si="0"/>
        <v>#DIV/0!</v>
      </c>
      <c r="F31" s="32" t="e">
        <f t="shared" ca="1" si="1"/>
        <v>#DIV/0!</v>
      </c>
      <c r="G31" s="31" t="e">
        <f t="shared" ca="1" si="2"/>
        <v>#DIV/0!</v>
      </c>
      <c r="H31" s="33" t="str">
        <f ca="1">IF(ISERROR(TTEST('Data pre-processing'!AU31:BN31,'Data pre-processing'!BQ31:CJ31,2,2)),"N/A",TTEST('Data pre-processing'!AU31:BN31,'Data pre-processing'!BQ31:CJ31,2,2))</f>
        <v>N/A</v>
      </c>
      <c r="I31" s="31" t="e">
        <f t="shared" ca="1" si="3"/>
        <v>#DIV/0!</v>
      </c>
      <c r="J31" s="34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 x14ac:dyDescent="0.2">
      <c r="A32" s="146" t="str">
        <f>'Test Sample Data'!A32</f>
        <v>ALKBH1</v>
      </c>
      <c r="B32" s="148" t="s">
        <v>31</v>
      </c>
      <c r="C32" s="31" t="e">
        <f ca="1">'Data pre-processing'!CK32</f>
        <v>#DIV/0!</v>
      </c>
      <c r="D32" s="31" t="e">
        <f ca="1">'Data pre-processing'!CL32</f>
        <v>#DIV/0!</v>
      </c>
      <c r="E32" s="32" t="e">
        <f t="shared" ca="1" si="0"/>
        <v>#DIV/0!</v>
      </c>
      <c r="F32" s="32" t="e">
        <f t="shared" ca="1" si="1"/>
        <v>#DIV/0!</v>
      </c>
      <c r="G32" s="31" t="e">
        <f t="shared" ca="1" si="2"/>
        <v>#DIV/0!</v>
      </c>
      <c r="H32" s="33" t="str">
        <f ca="1">IF(ISERROR(TTEST('Data pre-processing'!AU32:BN32,'Data pre-processing'!BQ32:CJ32,2,2)),"N/A",TTEST('Data pre-processing'!AU32:BN32,'Data pre-processing'!BQ32:CJ32,2,2))</f>
        <v>N/A</v>
      </c>
      <c r="I32" s="31" t="e">
        <f t="shared" ca="1" si="3"/>
        <v>#DIV/0!</v>
      </c>
      <c r="J32" s="34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 x14ac:dyDescent="0.2">
      <c r="A33" s="146" t="str">
        <f>'Test Sample Data'!A33</f>
        <v>NSUN2</v>
      </c>
      <c r="B33" s="148" t="s">
        <v>32</v>
      </c>
      <c r="C33" s="31" t="e">
        <f ca="1">'Data pre-processing'!CK33</f>
        <v>#DIV/0!</v>
      </c>
      <c r="D33" s="31" t="e">
        <f ca="1">'Data pre-processing'!CL33</f>
        <v>#DIV/0!</v>
      </c>
      <c r="E33" s="32" t="e">
        <f t="shared" ca="1" si="0"/>
        <v>#DIV/0!</v>
      </c>
      <c r="F33" s="32" t="e">
        <f t="shared" ca="1" si="1"/>
        <v>#DIV/0!</v>
      </c>
      <c r="G33" s="31" t="e">
        <f t="shared" ca="1" si="2"/>
        <v>#DIV/0!</v>
      </c>
      <c r="H33" s="33" t="str">
        <f ca="1">IF(ISERROR(TTEST('Data pre-processing'!AU33:BN33,'Data pre-processing'!BQ33:CJ33,2,2)),"N/A",TTEST('Data pre-processing'!AU33:BN33,'Data pre-processing'!BQ33:CJ33,2,2))</f>
        <v>N/A</v>
      </c>
      <c r="I33" s="31" t="e">
        <f t="shared" ca="1" si="3"/>
        <v>#DIV/0!</v>
      </c>
      <c r="J33" s="34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 x14ac:dyDescent="0.2">
      <c r="A34" s="146" t="str">
        <f>'Test Sample Data'!A34</f>
        <v>TRDMT1</v>
      </c>
      <c r="B34" s="148" t="s">
        <v>33</v>
      </c>
      <c r="C34" s="31" t="e">
        <f ca="1">'Data pre-processing'!CK34</f>
        <v>#DIV/0!</v>
      </c>
      <c r="D34" s="31" t="e">
        <f ca="1">'Data pre-processing'!CL34</f>
        <v>#DIV/0!</v>
      </c>
      <c r="E34" s="32" t="e">
        <f t="shared" ca="1" si="0"/>
        <v>#DIV/0!</v>
      </c>
      <c r="F34" s="32" t="e">
        <f t="shared" ca="1" si="1"/>
        <v>#DIV/0!</v>
      </c>
      <c r="G34" s="31" t="e">
        <f t="shared" ca="1" si="2"/>
        <v>#DIV/0!</v>
      </c>
      <c r="H34" s="33" t="str">
        <f ca="1">IF(ISERROR(TTEST('Data pre-processing'!AU34:BN34,'Data pre-processing'!BQ34:CJ34,2,2)),"N/A",TTEST('Data pre-processing'!AU34:BN34,'Data pre-processing'!BQ34:CJ34,2,2))</f>
        <v>N/A</v>
      </c>
      <c r="I34" s="31" t="e">
        <f t="shared" ca="1" si="3"/>
        <v>#DIV/0!</v>
      </c>
      <c r="J34" s="34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 x14ac:dyDescent="0.2">
      <c r="A35" s="146" t="str">
        <f>'Test Sample Data'!A35</f>
        <v>MECP2</v>
      </c>
      <c r="B35" s="148" t="s">
        <v>34</v>
      </c>
      <c r="C35" s="31" t="e">
        <f ca="1">'Data pre-processing'!CK35</f>
        <v>#DIV/0!</v>
      </c>
      <c r="D35" s="31" t="e">
        <f ca="1">'Data pre-processing'!CL35</f>
        <v>#DIV/0!</v>
      </c>
      <c r="E35" s="32" t="e">
        <f t="shared" ca="1" si="0"/>
        <v>#DIV/0!</v>
      </c>
      <c r="F35" s="32" t="e">
        <f t="shared" ca="1" si="1"/>
        <v>#DIV/0!</v>
      </c>
      <c r="G35" s="31" t="e">
        <f t="shared" ca="1" si="2"/>
        <v>#DIV/0!</v>
      </c>
      <c r="H35" s="33" t="str">
        <f ca="1">IF(ISERROR(TTEST('Data pre-processing'!AU35:BN35,'Data pre-processing'!BQ35:CJ35,2,2)),"N/A",TTEST('Data pre-processing'!AU35:BN35,'Data pre-processing'!BQ35:CJ35,2,2))</f>
        <v>N/A</v>
      </c>
      <c r="I35" s="31" t="e">
        <f t="shared" ca="1" si="3"/>
        <v>#DIV/0!</v>
      </c>
      <c r="J35" s="34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 x14ac:dyDescent="0.2">
      <c r="A36" s="146" t="str">
        <f>'Test Sample Data'!A36</f>
        <v>UHRF1</v>
      </c>
      <c r="B36" s="148" t="s">
        <v>35</v>
      </c>
      <c r="C36" s="31" t="e">
        <f ca="1">'Data pre-processing'!CK36</f>
        <v>#DIV/0!</v>
      </c>
      <c r="D36" s="31" t="e">
        <f ca="1">'Data pre-processing'!CL36</f>
        <v>#DIV/0!</v>
      </c>
      <c r="E36" s="32" t="e">
        <f t="shared" ca="1" si="0"/>
        <v>#DIV/0!</v>
      </c>
      <c r="F36" s="32" t="e">
        <f t="shared" ca="1" si="1"/>
        <v>#DIV/0!</v>
      </c>
      <c r="G36" s="31" t="e">
        <f t="shared" ca="1" si="2"/>
        <v>#DIV/0!</v>
      </c>
      <c r="H36" s="33" t="str">
        <f ca="1">IF(ISERROR(TTEST('Data pre-processing'!AU36:BN36,'Data pre-processing'!BQ36:CJ36,2,2)),"N/A",TTEST('Data pre-processing'!AU36:BN36,'Data pre-processing'!BQ36:CJ36,2,2))</f>
        <v>N/A</v>
      </c>
      <c r="I36" s="31" t="e">
        <f t="shared" ca="1" si="3"/>
        <v>#DIV/0!</v>
      </c>
      <c r="J36" s="34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 x14ac:dyDescent="0.2">
      <c r="A37" s="146" t="str">
        <f>'Test Sample Data'!A37</f>
        <v>DNMT1 </v>
      </c>
      <c r="B37" s="148" t="s">
        <v>36</v>
      </c>
      <c r="C37" s="31" t="e">
        <f ca="1">'Data pre-processing'!CK37</f>
        <v>#DIV/0!</v>
      </c>
      <c r="D37" s="31" t="e">
        <f ca="1">'Data pre-processing'!CL37</f>
        <v>#DIV/0!</v>
      </c>
      <c r="E37" s="32" t="e">
        <f t="shared" ca="1" si="0"/>
        <v>#DIV/0!</v>
      </c>
      <c r="F37" s="32" t="e">
        <f t="shared" ca="1" si="1"/>
        <v>#DIV/0!</v>
      </c>
      <c r="G37" s="31" t="e">
        <f t="shared" ca="1" si="2"/>
        <v>#DIV/0!</v>
      </c>
      <c r="H37" s="33" t="str">
        <f ca="1">IF(ISERROR(TTEST('Data pre-processing'!AU37:BN37,'Data pre-processing'!BQ37:CJ37,2,2)),"N/A",TTEST('Data pre-processing'!AU37:BN37,'Data pre-processing'!BQ37:CJ37,2,2))</f>
        <v>N/A</v>
      </c>
      <c r="I37" s="31" t="e">
        <f t="shared" ca="1" si="3"/>
        <v>#DIV/0!</v>
      </c>
      <c r="J37" s="34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 x14ac:dyDescent="0.2">
      <c r="A38" s="146" t="str">
        <f>'Test Sample Data'!A38</f>
        <v>DNMT3A</v>
      </c>
      <c r="B38" s="148" t="s">
        <v>37</v>
      </c>
      <c r="C38" s="31" t="e">
        <f ca="1">'Data pre-processing'!CK38</f>
        <v>#DIV/0!</v>
      </c>
      <c r="D38" s="31" t="e">
        <f ca="1">'Data pre-processing'!CL38</f>
        <v>#DIV/0!</v>
      </c>
      <c r="E38" s="32" t="e">
        <f t="shared" ca="1" si="0"/>
        <v>#DIV/0!</v>
      </c>
      <c r="F38" s="32" t="e">
        <f t="shared" ca="1" si="1"/>
        <v>#DIV/0!</v>
      </c>
      <c r="G38" s="31" t="e">
        <f t="shared" ca="1" si="2"/>
        <v>#DIV/0!</v>
      </c>
      <c r="H38" s="33" t="str">
        <f ca="1">IF(ISERROR(TTEST('Data pre-processing'!AU38:BN38,'Data pre-processing'!BQ38:CJ38,2,2)),"N/A",TTEST('Data pre-processing'!AU38:BN38,'Data pre-processing'!BQ38:CJ38,2,2))</f>
        <v>N/A</v>
      </c>
      <c r="I38" s="31" t="e">
        <f t="shared" ca="1" si="3"/>
        <v>#DIV/0!</v>
      </c>
      <c r="J38" s="34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 x14ac:dyDescent="0.2">
      <c r="A39" s="146" t="str">
        <f>'Test Sample Data'!A39</f>
        <v>DNMT3B</v>
      </c>
      <c r="B39" s="148" t="s">
        <v>38</v>
      </c>
      <c r="C39" s="31" t="e">
        <f ca="1">'Data pre-processing'!CK39</f>
        <v>#DIV/0!</v>
      </c>
      <c r="D39" s="31" t="e">
        <f ca="1">'Data pre-processing'!CL39</f>
        <v>#DIV/0!</v>
      </c>
      <c r="E39" s="32" t="e">
        <f t="shared" ca="1" si="0"/>
        <v>#DIV/0!</v>
      </c>
      <c r="F39" s="32" t="e">
        <f t="shared" ca="1" si="1"/>
        <v>#DIV/0!</v>
      </c>
      <c r="G39" s="31" t="e">
        <f t="shared" ca="1" si="2"/>
        <v>#DIV/0!</v>
      </c>
      <c r="H39" s="33" t="str">
        <f ca="1">IF(ISERROR(TTEST('Data pre-processing'!AU39:BN39,'Data pre-processing'!BQ39:CJ39,2,2)),"N/A",TTEST('Data pre-processing'!AU39:BN39,'Data pre-processing'!BQ39:CJ39,2,2))</f>
        <v>N/A</v>
      </c>
      <c r="I39" s="31" t="e">
        <f t="shared" ca="1" si="3"/>
        <v>#DIV/0!</v>
      </c>
      <c r="J39" s="34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 x14ac:dyDescent="0.2">
      <c r="A40" s="146" t="str">
        <f>'Test Sample Data'!A40</f>
        <v>DNMT3L</v>
      </c>
      <c r="B40" s="148" t="s">
        <v>39</v>
      </c>
      <c r="C40" s="31" t="e">
        <f ca="1">'Data pre-processing'!CK40</f>
        <v>#DIV/0!</v>
      </c>
      <c r="D40" s="31" t="e">
        <f ca="1">'Data pre-processing'!CL40</f>
        <v>#DIV/0!</v>
      </c>
      <c r="E40" s="32" t="e">
        <f t="shared" ca="1" si="0"/>
        <v>#DIV/0!</v>
      </c>
      <c r="F40" s="32" t="e">
        <f t="shared" ca="1" si="1"/>
        <v>#DIV/0!</v>
      </c>
      <c r="G40" s="31" t="e">
        <f t="shared" ca="1" si="2"/>
        <v>#DIV/0!</v>
      </c>
      <c r="H40" s="33" t="str">
        <f ca="1">IF(ISERROR(TTEST('Data pre-processing'!AU40:BN40,'Data pre-processing'!BQ40:CJ40,2,2)),"N/A",TTEST('Data pre-processing'!AU40:BN40,'Data pre-processing'!BQ40:CJ40,2,2))</f>
        <v>N/A</v>
      </c>
      <c r="I40" s="31" t="e">
        <f t="shared" ca="1" si="3"/>
        <v>#DIV/0!</v>
      </c>
      <c r="J40" s="34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 x14ac:dyDescent="0.2">
      <c r="A41" s="146" t="str">
        <f>'Test Sample Data'!A41</f>
        <v>NOP2</v>
      </c>
      <c r="B41" s="148" t="s">
        <v>40</v>
      </c>
      <c r="C41" s="31" t="e">
        <f ca="1">'Data pre-processing'!CK41</f>
        <v>#DIV/0!</v>
      </c>
      <c r="D41" s="31" t="e">
        <f ca="1">'Data pre-processing'!CL41</f>
        <v>#DIV/0!</v>
      </c>
      <c r="E41" s="32" t="e">
        <f t="shared" ca="1" si="0"/>
        <v>#DIV/0!</v>
      </c>
      <c r="F41" s="32" t="e">
        <f t="shared" ca="1" si="1"/>
        <v>#DIV/0!</v>
      </c>
      <c r="G41" s="31" t="e">
        <f t="shared" ca="1" si="2"/>
        <v>#DIV/0!</v>
      </c>
      <c r="H41" s="33" t="str">
        <f ca="1">IF(ISERROR(TTEST('Data pre-processing'!AU41:BN41,'Data pre-processing'!BQ41:CJ41,2,2)),"N/A",TTEST('Data pre-processing'!AU41:BN41,'Data pre-processing'!BQ41:CJ41,2,2))</f>
        <v>N/A</v>
      </c>
      <c r="I41" s="31" t="e">
        <f t="shared" ca="1" si="3"/>
        <v>#DIV/0!</v>
      </c>
      <c r="J41" s="34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 x14ac:dyDescent="0.2">
      <c r="A42" s="146" t="str">
        <f>'Test Sample Data'!A42</f>
        <v>NSUN3</v>
      </c>
      <c r="B42" s="148" t="s">
        <v>41</v>
      </c>
      <c r="C42" s="31" t="e">
        <f ca="1">'Data pre-processing'!CK42</f>
        <v>#DIV/0!</v>
      </c>
      <c r="D42" s="31" t="e">
        <f ca="1">'Data pre-processing'!CL42</f>
        <v>#DIV/0!</v>
      </c>
      <c r="E42" s="32" t="e">
        <f t="shared" ca="1" si="0"/>
        <v>#DIV/0!</v>
      </c>
      <c r="F42" s="32" t="e">
        <f t="shared" ca="1" si="1"/>
        <v>#DIV/0!</v>
      </c>
      <c r="G42" s="31" t="e">
        <f t="shared" ca="1" si="2"/>
        <v>#DIV/0!</v>
      </c>
      <c r="H42" s="33" t="str">
        <f ca="1">IF(ISERROR(TTEST('Data pre-processing'!AU42:BN42,'Data pre-processing'!BQ42:CJ42,2,2)),"N/A",TTEST('Data pre-processing'!AU42:BN42,'Data pre-processing'!BQ42:CJ42,2,2))</f>
        <v>N/A</v>
      </c>
      <c r="I42" s="31" t="e">
        <f t="shared" ca="1" si="3"/>
        <v>#DIV/0!</v>
      </c>
      <c r="J42" s="34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 x14ac:dyDescent="0.2">
      <c r="A43" s="146" t="str">
        <f>'Test Sample Data'!A43</f>
        <v>NSUN4</v>
      </c>
      <c r="B43" s="148" t="s">
        <v>42</v>
      </c>
      <c r="C43" s="31" t="e">
        <f ca="1">'Data pre-processing'!CK43</f>
        <v>#DIV/0!</v>
      </c>
      <c r="D43" s="31" t="e">
        <f ca="1">'Data pre-processing'!CL43</f>
        <v>#DIV/0!</v>
      </c>
      <c r="E43" s="32" t="e">
        <f t="shared" ca="1" si="0"/>
        <v>#DIV/0!</v>
      </c>
      <c r="F43" s="32" t="e">
        <f t="shared" ca="1" si="1"/>
        <v>#DIV/0!</v>
      </c>
      <c r="G43" s="31" t="e">
        <f t="shared" ca="1" si="2"/>
        <v>#DIV/0!</v>
      </c>
      <c r="H43" s="33" t="str">
        <f ca="1">IF(ISERROR(TTEST('Data pre-processing'!AU43:BN43,'Data pre-processing'!BQ43:CJ43,2,2)),"N/A",TTEST('Data pre-processing'!AU43:BN43,'Data pre-processing'!BQ43:CJ43,2,2))</f>
        <v>N/A</v>
      </c>
      <c r="I43" s="31" t="e">
        <f t="shared" ca="1" si="3"/>
        <v>#DIV/0!</v>
      </c>
      <c r="J43" s="34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 x14ac:dyDescent="0.2">
      <c r="A44" s="146" t="str">
        <f>'Test Sample Data'!A44</f>
        <v>NSUN5</v>
      </c>
      <c r="B44" s="148" t="s">
        <v>43</v>
      </c>
      <c r="C44" s="31" t="e">
        <f ca="1">'Data pre-processing'!CK44</f>
        <v>#DIV/0!</v>
      </c>
      <c r="D44" s="31" t="e">
        <f ca="1">'Data pre-processing'!CL44</f>
        <v>#DIV/0!</v>
      </c>
      <c r="E44" s="32" t="e">
        <f t="shared" ca="1" si="0"/>
        <v>#DIV/0!</v>
      </c>
      <c r="F44" s="32" t="e">
        <f t="shared" ca="1" si="1"/>
        <v>#DIV/0!</v>
      </c>
      <c r="G44" s="31" t="e">
        <f t="shared" ca="1" si="2"/>
        <v>#DIV/0!</v>
      </c>
      <c r="H44" s="33" t="str">
        <f ca="1">IF(ISERROR(TTEST('Data pre-processing'!AU44:BN44,'Data pre-processing'!BQ44:CJ44,2,2)),"N/A",TTEST('Data pre-processing'!AU44:BN44,'Data pre-processing'!BQ44:CJ44,2,2))</f>
        <v>N/A</v>
      </c>
      <c r="I44" s="31" t="e">
        <f t="shared" ca="1" si="3"/>
        <v>#DIV/0!</v>
      </c>
      <c r="J44" s="34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 x14ac:dyDescent="0.2">
      <c r="A45" s="146" t="str">
        <f>'Test Sample Data'!A45</f>
        <v>TET1</v>
      </c>
      <c r="B45" s="148" t="s">
        <v>44</v>
      </c>
      <c r="C45" s="31" t="e">
        <f ca="1">'Data pre-processing'!CK45</f>
        <v>#DIV/0!</v>
      </c>
      <c r="D45" s="31" t="e">
        <f ca="1">'Data pre-processing'!CL45</f>
        <v>#DIV/0!</v>
      </c>
      <c r="E45" s="32" t="e">
        <f t="shared" ca="1" si="0"/>
        <v>#DIV/0!</v>
      </c>
      <c r="F45" s="32" t="e">
        <f t="shared" ca="1" si="1"/>
        <v>#DIV/0!</v>
      </c>
      <c r="G45" s="31" t="e">
        <f t="shared" ca="1" si="2"/>
        <v>#DIV/0!</v>
      </c>
      <c r="H45" s="33" t="str">
        <f ca="1">IF(ISERROR(TTEST('Data pre-processing'!AU45:BN45,'Data pre-processing'!BQ45:CJ45,2,2)),"N/A",TTEST('Data pre-processing'!AU45:BN45,'Data pre-processing'!BQ45:CJ45,2,2))</f>
        <v>N/A</v>
      </c>
      <c r="I45" s="31" t="e">
        <f t="shared" ca="1" si="3"/>
        <v>#DIV/0!</v>
      </c>
      <c r="J45" s="34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 x14ac:dyDescent="0.2">
      <c r="A46" s="146" t="str">
        <f>'Test Sample Data'!A46</f>
        <v>TET2</v>
      </c>
      <c r="B46" s="148" t="s">
        <v>45</v>
      </c>
      <c r="C46" s="31" t="e">
        <f ca="1">'Data pre-processing'!CK46</f>
        <v>#DIV/0!</v>
      </c>
      <c r="D46" s="31" t="e">
        <f ca="1">'Data pre-processing'!CL46</f>
        <v>#DIV/0!</v>
      </c>
      <c r="E46" s="32" t="e">
        <f t="shared" ca="1" si="0"/>
        <v>#DIV/0!</v>
      </c>
      <c r="F46" s="32" t="e">
        <f t="shared" ca="1" si="1"/>
        <v>#DIV/0!</v>
      </c>
      <c r="G46" s="31" t="e">
        <f t="shared" ca="1" si="2"/>
        <v>#DIV/0!</v>
      </c>
      <c r="H46" s="33" t="str">
        <f ca="1">IF(ISERROR(TTEST('Data pre-processing'!AU46:BN46,'Data pre-processing'!BQ46:CJ46,2,2)),"N/A",TTEST('Data pre-processing'!AU46:BN46,'Data pre-processing'!BQ46:CJ46,2,2))</f>
        <v>N/A</v>
      </c>
      <c r="I46" s="31" t="e">
        <f t="shared" ca="1" si="3"/>
        <v>#DIV/0!</v>
      </c>
      <c r="J46" s="34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 x14ac:dyDescent="0.2">
      <c r="A47" s="146" t="str">
        <f>'Test Sample Data'!A47</f>
        <v>TET3</v>
      </c>
      <c r="B47" s="148" t="s">
        <v>46</v>
      </c>
      <c r="C47" s="31" t="e">
        <f ca="1">'Data pre-processing'!CK47</f>
        <v>#DIV/0!</v>
      </c>
      <c r="D47" s="31" t="e">
        <f ca="1">'Data pre-processing'!CL47</f>
        <v>#DIV/0!</v>
      </c>
      <c r="E47" s="32" t="e">
        <f t="shared" ca="1" si="0"/>
        <v>#DIV/0!</v>
      </c>
      <c r="F47" s="32" t="e">
        <f t="shared" ca="1" si="1"/>
        <v>#DIV/0!</v>
      </c>
      <c r="G47" s="31" t="e">
        <f t="shared" ca="1" si="2"/>
        <v>#DIV/0!</v>
      </c>
      <c r="H47" s="33" t="str">
        <f ca="1">IF(ISERROR(TTEST('Data pre-processing'!AU47:BN47,'Data pre-processing'!BQ47:CJ47,2,2)),"N/A",TTEST('Data pre-processing'!AU47:BN47,'Data pre-processing'!BQ47:CJ47,2,2))</f>
        <v>N/A</v>
      </c>
      <c r="I47" s="31" t="e">
        <f t="shared" ca="1" si="3"/>
        <v>#DIV/0!</v>
      </c>
      <c r="J47" s="34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 x14ac:dyDescent="0.2">
      <c r="A48" s="146" t="str">
        <f>'Test Sample Data'!A48</f>
        <v>HNRNPA2B1</v>
      </c>
      <c r="B48" s="148" t="s">
        <v>47</v>
      </c>
      <c r="C48" s="31" t="e">
        <f ca="1">'Data pre-processing'!CK48</f>
        <v>#DIV/0!</v>
      </c>
      <c r="D48" s="31" t="e">
        <f ca="1">'Data pre-processing'!CL48</f>
        <v>#DIV/0!</v>
      </c>
      <c r="E48" s="32" t="e">
        <f t="shared" ca="1" si="0"/>
        <v>#DIV/0!</v>
      </c>
      <c r="F48" s="32" t="e">
        <f t="shared" ca="1" si="1"/>
        <v>#DIV/0!</v>
      </c>
      <c r="G48" s="31" t="e">
        <f t="shared" ca="1" si="2"/>
        <v>#DIV/0!</v>
      </c>
      <c r="H48" s="33" t="str">
        <f ca="1">IF(ISERROR(TTEST('Data pre-processing'!AU48:BN48,'Data pre-processing'!BQ48:CJ48,2,2)),"N/A",TTEST('Data pre-processing'!AU48:BN48,'Data pre-processing'!BQ48:CJ48,2,2))</f>
        <v>N/A</v>
      </c>
      <c r="I48" s="31" t="e">
        <f t="shared" ca="1" si="3"/>
        <v>#DIV/0!</v>
      </c>
      <c r="J48" s="34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 x14ac:dyDescent="0.2">
      <c r="A49" s="146" t="str">
        <f>'Test Sample Data'!A49</f>
        <v>HNRNPA2B1</v>
      </c>
      <c r="B49" s="148" t="s">
        <v>48</v>
      </c>
      <c r="C49" s="31" t="e">
        <f ca="1">'Data pre-processing'!CK49</f>
        <v>#DIV/0!</v>
      </c>
      <c r="D49" s="31" t="e">
        <f ca="1">'Data pre-processing'!CL49</f>
        <v>#DIV/0!</v>
      </c>
      <c r="E49" s="32" t="e">
        <f t="shared" ca="1" si="0"/>
        <v>#DIV/0!</v>
      </c>
      <c r="F49" s="32" t="e">
        <f t="shared" ca="1" si="1"/>
        <v>#DIV/0!</v>
      </c>
      <c r="G49" s="31" t="e">
        <f t="shared" ca="1" si="2"/>
        <v>#DIV/0!</v>
      </c>
      <c r="H49" s="33" t="str">
        <f ca="1">IF(ISERROR(TTEST('Data pre-processing'!AU49:BN49,'Data pre-processing'!BQ49:CJ49,2,2)),"N/A",TTEST('Data pre-processing'!AU49:BN49,'Data pre-processing'!BQ49:CJ49,2,2))</f>
        <v>N/A</v>
      </c>
      <c r="I49" s="31" t="e">
        <f t="shared" ca="1" si="3"/>
        <v>#DIV/0!</v>
      </c>
      <c r="J49" s="34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 x14ac:dyDescent="0.2">
      <c r="A50" s="146" t="str">
        <f>'Test Sample Data'!A50</f>
        <v>HNRNPC1</v>
      </c>
      <c r="B50" s="148" t="s">
        <v>49</v>
      </c>
      <c r="C50" s="31" t="e">
        <f ca="1">'Data pre-processing'!CK50</f>
        <v>#DIV/0!</v>
      </c>
      <c r="D50" s="31" t="e">
        <f ca="1">'Data pre-processing'!CL50</f>
        <v>#DIV/0!</v>
      </c>
      <c r="E50" s="32" t="e">
        <f t="shared" ca="1" si="0"/>
        <v>#DIV/0!</v>
      </c>
      <c r="F50" s="32" t="e">
        <f t="shared" ca="1" si="1"/>
        <v>#DIV/0!</v>
      </c>
      <c r="G50" s="31" t="e">
        <f t="shared" ca="1" si="2"/>
        <v>#DIV/0!</v>
      </c>
      <c r="H50" s="33" t="str">
        <f ca="1">IF(ISERROR(TTEST('Data pre-processing'!AU50:BN50,'Data pre-processing'!BQ50:CJ50,2,2)),"N/A",TTEST('Data pre-processing'!AU50:BN50,'Data pre-processing'!BQ50:CJ50,2,2))</f>
        <v>N/A</v>
      </c>
      <c r="I50" s="31" t="e">
        <f t="shared" ca="1" si="3"/>
        <v>#DIV/0!</v>
      </c>
      <c r="J50" s="34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 x14ac:dyDescent="0.2">
      <c r="A51" s="146" t="str">
        <f>'Test Sample Data'!A51</f>
        <v>HNRNPC2</v>
      </c>
      <c r="B51" s="148" t="s">
        <v>50</v>
      </c>
      <c r="C51" s="31" t="e">
        <f ca="1">'Data pre-processing'!CK51</f>
        <v>#DIV/0!</v>
      </c>
      <c r="D51" s="31" t="e">
        <f ca="1">'Data pre-processing'!CL51</f>
        <v>#DIV/0!</v>
      </c>
      <c r="E51" s="32" t="e">
        <f t="shared" ca="1" si="0"/>
        <v>#DIV/0!</v>
      </c>
      <c r="F51" s="32" t="e">
        <f t="shared" ca="1" si="1"/>
        <v>#DIV/0!</v>
      </c>
      <c r="G51" s="31" t="e">
        <f t="shared" ca="1" si="2"/>
        <v>#DIV/0!</v>
      </c>
      <c r="H51" s="33" t="str">
        <f ca="1">IF(ISERROR(TTEST('Data pre-processing'!AU51:BN51,'Data pre-processing'!BQ51:CJ51,2,2)),"N/A",TTEST('Data pre-processing'!AU51:BN51,'Data pre-processing'!BQ51:CJ51,2,2))</f>
        <v>N/A</v>
      </c>
      <c r="I51" s="31" t="e">
        <f t="shared" ca="1" si="3"/>
        <v>#DIV/0!</v>
      </c>
      <c r="J51" s="34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 x14ac:dyDescent="0.2">
      <c r="A52" s="146" t="str">
        <f>'Test Sample Data'!A52</f>
        <v xml:space="preserve">YTHDC1 </v>
      </c>
      <c r="B52" s="148" t="s">
        <v>51</v>
      </c>
      <c r="C52" s="31" t="e">
        <f ca="1">'Data pre-processing'!CK52</f>
        <v>#DIV/0!</v>
      </c>
      <c r="D52" s="31" t="e">
        <f ca="1">'Data pre-processing'!CL52</f>
        <v>#DIV/0!</v>
      </c>
      <c r="E52" s="32" t="e">
        <f t="shared" ca="1" si="0"/>
        <v>#DIV/0!</v>
      </c>
      <c r="F52" s="32" t="e">
        <f t="shared" ca="1" si="1"/>
        <v>#DIV/0!</v>
      </c>
      <c r="G52" s="31" t="e">
        <f t="shared" ca="1" si="2"/>
        <v>#DIV/0!</v>
      </c>
      <c r="H52" s="33" t="str">
        <f ca="1">IF(ISERROR(TTEST('Data pre-processing'!AU52:BN52,'Data pre-processing'!BQ52:CJ52,2,2)),"N/A",TTEST('Data pre-processing'!AU52:BN52,'Data pre-processing'!BQ52:CJ52,2,2))</f>
        <v>N/A</v>
      </c>
      <c r="I52" s="31" t="e">
        <f t="shared" ca="1" si="3"/>
        <v>#DIV/0!</v>
      </c>
      <c r="J52" s="34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 x14ac:dyDescent="0.2">
      <c r="A53" s="146" t="str">
        <f>'Test Sample Data'!A53</f>
        <v>YTHDC2</v>
      </c>
      <c r="B53" s="148" t="s">
        <v>52</v>
      </c>
      <c r="C53" s="31" t="e">
        <f ca="1">'Data pre-processing'!CK53</f>
        <v>#DIV/0!</v>
      </c>
      <c r="D53" s="31" t="e">
        <f ca="1">'Data pre-processing'!CL53</f>
        <v>#DIV/0!</v>
      </c>
      <c r="E53" s="32" t="e">
        <f t="shared" ca="1" si="0"/>
        <v>#DIV/0!</v>
      </c>
      <c r="F53" s="32" t="e">
        <f t="shared" ca="1" si="1"/>
        <v>#DIV/0!</v>
      </c>
      <c r="G53" s="31" t="e">
        <f t="shared" ca="1" si="2"/>
        <v>#DIV/0!</v>
      </c>
      <c r="H53" s="33" t="str">
        <f ca="1">IF(ISERROR(TTEST('Data pre-processing'!AU53:BN53,'Data pre-processing'!BQ53:CJ53,2,2)),"N/A",TTEST('Data pre-processing'!AU53:BN53,'Data pre-processing'!BQ53:CJ53,2,2))</f>
        <v>N/A</v>
      </c>
      <c r="I53" s="31" t="e">
        <f t="shared" ca="1" si="3"/>
        <v>#DIV/0!</v>
      </c>
      <c r="J53" s="34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 x14ac:dyDescent="0.2">
      <c r="A54" s="146" t="str">
        <f>'Test Sample Data'!A54</f>
        <v>YTHDF1</v>
      </c>
      <c r="B54" s="148" t="s">
        <v>53</v>
      </c>
      <c r="C54" s="31" t="e">
        <f ca="1">'Data pre-processing'!CK54</f>
        <v>#DIV/0!</v>
      </c>
      <c r="D54" s="31" t="e">
        <f ca="1">'Data pre-processing'!CL54</f>
        <v>#DIV/0!</v>
      </c>
      <c r="E54" s="32" t="e">
        <f t="shared" ca="1" si="0"/>
        <v>#DIV/0!</v>
      </c>
      <c r="F54" s="32" t="e">
        <f t="shared" ca="1" si="1"/>
        <v>#DIV/0!</v>
      </c>
      <c r="G54" s="31" t="e">
        <f t="shared" ca="1" si="2"/>
        <v>#DIV/0!</v>
      </c>
      <c r="H54" s="33" t="str">
        <f ca="1">IF(ISERROR(TTEST('Data pre-processing'!AU54:BN54,'Data pre-processing'!BQ54:CJ54,2,2)),"N/A",TTEST('Data pre-processing'!AU54:BN54,'Data pre-processing'!BQ54:CJ54,2,2))</f>
        <v>N/A</v>
      </c>
      <c r="I54" s="31" t="e">
        <f t="shared" ca="1" si="3"/>
        <v>#DIV/0!</v>
      </c>
      <c r="J54" s="34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 x14ac:dyDescent="0.2">
      <c r="A55" s="146" t="str">
        <f>'Test Sample Data'!A55</f>
        <v>YTHDF2</v>
      </c>
      <c r="B55" s="148" t="s">
        <v>54</v>
      </c>
      <c r="C55" s="31" t="e">
        <f ca="1">'Data pre-processing'!CK55</f>
        <v>#DIV/0!</v>
      </c>
      <c r="D55" s="31" t="e">
        <f ca="1">'Data pre-processing'!CL55</f>
        <v>#DIV/0!</v>
      </c>
      <c r="E55" s="32" t="e">
        <f t="shared" ca="1" si="0"/>
        <v>#DIV/0!</v>
      </c>
      <c r="F55" s="32" t="e">
        <f t="shared" ca="1" si="1"/>
        <v>#DIV/0!</v>
      </c>
      <c r="G55" s="31" t="e">
        <f t="shared" ca="1" si="2"/>
        <v>#DIV/0!</v>
      </c>
      <c r="H55" s="33" t="str">
        <f ca="1">IF(ISERROR(TTEST('Data pre-processing'!AU55:BN55,'Data pre-processing'!BQ55:CJ55,2,2)),"N/A",TTEST('Data pre-processing'!AU55:BN55,'Data pre-processing'!BQ55:CJ55,2,2))</f>
        <v>N/A</v>
      </c>
      <c r="I55" s="31" t="e">
        <f t="shared" ca="1" si="3"/>
        <v>#DIV/0!</v>
      </c>
      <c r="J55" s="34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 x14ac:dyDescent="0.2">
      <c r="A56" s="146" t="str">
        <f>'Test Sample Data'!A56</f>
        <v>YTHDF3</v>
      </c>
      <c r="B56" s="148" t="s">
        <v>55</v>
      </c>
      <c r="C56" s="31" t="e">
        <f ca="1">'Data pre-processing'!CK56</f>
        <v>#DIV/0!</v>
      </c>
      <c r="D56" s="31" t="e">
        <f ca="1">'Data pre-processing'!CL56</f>
        <v>#DIV/0!</v>
      </c>
      <c r="E56" s="32" t="e">
        <f t="shared" ca="1" si="0"/>
        <v>#DIV/0!</v>
      </c>
      <c r="F56" s="32" t="e">
        <f t="shared" ca="1" si="1"/>
        <v>#DIV/0!</v>
      </c>
      <c r="G56" s="31" t="e">
        <f t="shared" ca="1" si="2"/>
        <v>#DIV/0!</v>
      </c>
      <c r="H56" s="33" t="str">
        <f ca="1">IF(ISERROR(TTEST('Data pre-processing'!AU56:BN56,'Data pre-processing'!BQ56:CJ56,2,2)),"N/A",TTEST('Data pre-processing'!AU56:BN56,'Data pre-processing'!BQ56:CJ56,2,2))</f>
        <v>N/A</v>
      </c>
      <c r="I56" s="31" t="e">
        <f t="shared" ca="1" si="3"/>
        <v>#DIV/0!</v>
      </c>
      <c r="J56" s="34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 x14ac:dyDescent="0.2">
      <c r="A57" s="146" t="str">
        <f>'Test Sample Data'!A57</f>
        <v>ELAVL1</v>
      </c>
      <c r="B57" s="148" t="s">
        <v>56</v>
      </c>
      <c r="C57" s="31" t="e">
        <f ca="1">'Data pre-processing'!CK57</f>
        <v>#DIV/0!</v>
      </c>
      <c r="D57" s="31" t="e">
        <f ca="1">'Data pre-processing'!CL57</f>
        <v>#DIV/0!</v>
      </c>
      <c r="E57" s="32" t="e">
        <f t="shared" ca="1" si="0"/>
        <v>#DIV/0!</v>
      </c>
      <c r="F57" s="32" t="e">
        <f t="shared" ca="1" si="1"/>
        <v>#DIV/0!</v>
      </c>
      <c r="G57" s="31" t="e">
        <f t="shared" ca="1" si="2"/>
        <v>#DIV/0!</v>
      </c>
      <c r="H57" s="33" t="str">
        <f ca="1">IF(ISERROR(TTEST('Data pre-processing'!AU57:BN57,'Data pre-processing'!BQ57:CJ57,2,2)),"N/A",TTEST('Data pre-processing'!AU57:BN57,'Data pre-processing'!BQ57:CJ57,2,2))</f>
        <v>N/A</v>
      </c>
      <c r="I57" s="31" t="e">
        <f t="shared" ca="1" si="3"/>
        <v>#DIV/0!</v>
      </c>
      <c r="J57" s="34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 x14ac:dyDescent="0.2">
      <c r="A58" s="146" t="str">
        <f>'Test Sample Data'!A58</f>
        <v>KIAA1429</v>
      </c>
      <c r="B58" s="148" t="s">
        <v>57</v>
      </c>
      <c r="C58" s="31" t="e">
        <f ca="1">'Data pre-processing'!CK58</f>
        <v>#DIV/0!</v>
      </c>
      <c r="D58" s="31" t="e">
        <f ca="1">'Data pre-processing'!CL58</f>
        <v>#DIV/0!</v>
      </c>
      <c r="E58" s="32" t="e">
        <f t="shared" ca="1" si="0"/>
        <v>#DIV/0!</v>
      </c>
      <c r="F58" s="32" t="e">
        <f t="shared" ca="1" si="1"/>
        <v>#DIV/0!</v>
      </c>
      <c r="G58" s="31" t="e">
        <f t="shared" ca="1" si="2"/>
        <v>#DIV/0!</v>
      </c>
      <c r="H58" s="33" t="str">
        <f ca="1">IF(ISERROR(TTEST('Data pre-processing'!AU58:BN58,'Data pre-processing'!BQ58:CJ58,2,2)),"N/A",TTEST('Data pre-processing'!AU58:BN58,'Data pre-processing'!BQ58:CJ58,2,2))</f>
        <v>N/A</v>
      </c>
      <c r="I58" s="31" t="e">
        <f t="shared" ca="1" si="3"/>
        <v>#DIV/0!</v>
      </c>
      <c r="J58" s="34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 x14ac:dyDescent="0.2">
      <c r="A59" s="146" t="str">
        <f>'Test Sample Data'!A59</f>
        <v>METTL14</v>
      </c>
      <c r="B59" s="148" t="s">
        <v>58</v>
      </c>
      <c r="C59" s="31" t="e">
        <f ca="1">'Data pre-processing'!CK59</f>
        <v>#DIV/0!</v>
      </c>
      <c r="D59" s="31" t="e">
        <f ca="1">'Data pre-processing'!CL59</f>
        <v>#DIV/0!</v>
      </c>
      <c r="E59" s="32" t="e">
        <f t="shared" ca="1" si="0"/>
        <v>#DIV/0!</v>
      </c>
      <c r="F59" s="32" t="e">
        <f t="shared" ca="1" si="1"/>
        <v>#DIV/0!</v>
      </c>
      <c r="G59" s="31" t="e">
        <f t="shared" ca="1" si="2"/>
        <v>#DIV/0!</v>
      </c>
      <c r="H59" s="33" t="str">
        <f ca="1">IF(ISERROR(TTEST('Data pre-processing'!AU59:BN59,'Data pre-processing'!BQ59:CJ59,2,2)),"N/A",TTEST('Data pre-processing'!AU59:BN59,'Data pre-processing'!BQ59:CJ59,2,2))</f>
        <v>N/A</v>
      </c>
      <c r="I59" s="31" t="e">
        <f t="shared" ca="1" si="3"/>
        <v>#DIV/0!</v>
      </c>
      <c r="J59" s="34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 x14ac:dyDescent="0.2">
      <c r="A60" s="146" t="str">
        <f>'Test Sample Data'!A60</f>
        <v>METTL3</v>
      </c>
      <c r="B60" s="148" t="s">
        <v>59</v>
      </c>
      <c r="C60" s="31" t="e">
        <f ca="1">'Data pre-processing'!CK60</f>
        <v>#DIV/0!</v>
      </c>
      <c r="D60" s="31" t="e">
        <f ca="1">'Data pre-processing'!CL60</f>
        <v>#DIV/0!</v>
      </c>
      <c r="E60" s="32" t="e">
        <f t="shared" ca="1" si="0"/>
        <v>#DIV/0!</v>
      </c>
      <c r="F60" s="32" t="e">
        <f t="shared" ca="1" si="1"/>
        <v>#DIV/0!</v>
      </c>
      <c r="G60" s="31" t="e">
        <f t="shared" ca="1" si="2"/>
        <v>#DIV/0!</v>
      </c>
      <c r="H60" s="33" t="str">
        <f ca="1">IF(ISERROR(TTEST('Data pre-processing'!AU60:BN60,'Data pre-processing'!BQ60:CJ60,2,2)),"N/A",TTEST('Data pre-processing'!AU60:BN60,'Data pre-processing'!BQ60:CJ60,2,2))</f>
        <v>N/A</v>
      </c>
      <c r="I60" s="31" t="e">
        <f t="shared" ca="1" si="3"/>
        <v>#DIV/0!</v>
      </c>
      <c r="J60" s="34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 x14ac:dyDescent="0.2">
      <c r="A61" s="146" t="str">
        <f>'Test Sample Data'!A61</f>
        <v>METTL4</v>
      </c>
      <c r="B61" s="148" t="s">
        <v>60</v>
      </c>
      <c r="C61" s="31" t="e">
        <f ca="1">'Data pre-processing'!CK61</f>
        <v>#DIV/0!</v>
      </c>
      <c r="D61" s="31" t="e">
        <f ca="1">'Data pre-processing'!CL61</f>
        <v>#DIV/0!</v>
      </c>
      <c r="E61" s="32" t="e">
        <f t="shared" ca="1" si="0"/>
        <v>#DIV/0!</v>
      </c>
      <c r="F61" s="32" t="e">
        <f t="shared" ca="1" si="1"/>
        <v>#DIV/0!</v>
      </c>
      <c r="G61" s="31" t="e">
        <f t="shared" ca="1" si="2"/>
        <v>#DIV/0!</v>
      </c>
      <c r="H61" s="33" t="str">
        <f ca="1">IF(ISERROR(TTEST('Data pre-processing'!AU61:BN61,'Data pre-processing'!BQ61:CJ61,2,2)),"N/A",TTEST('Data pre-processing'!AU61:BN61,'Data pre-processing'!BQ61:CJ61,2,2))</f>
        <v>N/A</v>
      </c>
      <c r="I61" s="31" t="e">
        <f t="shared" ca="1" si="3"/>
        <v>#DIV/0!</v>
      </c>
      <c r="J61" s="34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 x14ac:dyDescent="0.2">
      <c r="A62" s="146" t="str">
        <f>'Test Sample Data'!A62</f>
        <v>WTAP</v>
      </c>
      <c r="B62" s="148" t="s">
        <v>61</v>
      </c>
      <c r="C62" s="31" t="e">
        <f ca="1">'Data pre-processing'!CK62</f>
        <v>#DIV/0!</v>
      </c>
      <c r="D62" s="31" t="e">
        <f ca="1">'Data pre-processing'!CL62</f>
        <v>#DIV/0!</v>
      </c>
      <c r="E62" s="32" t="e">
        <f t="shared" ca="1" si="0"/>
        <v>#DIV/0!</v>
      </c>
      <c r="F62" s="32" t="e">
        <f t="shared" ca="1" si="1"/>
        <v>#DIV/0!</v>
      </c>
      <c r="G62" s="31" t="e">
        <f t="shared" ca="1" si="2"/>
        <v>#DIV/0!</v>
      </c>
      <c r="H62" s="33" t="str">
        <f ca="1">IF(ISERROR(TTEST('Data pre-processing'!AU62:BN62,'Data pre-processing'!BQ62:CJ62,2,2)),"N/A",TTEST('Data pre-processing'!AU62:BN62,'Data pre-processing'!BQ62:CJ62,2,2))</f>
        <v>N/A</v>
      </c>
      <c r="I62" s="31" t="e">
        <f t="shared" ca="1" si="3"/>
        <v>#DIV/0!</v>
      </c>
      <c r="J62" s="34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 x14ac:dyDescent="0.2">
      <c r="A63" s="146" t="str">
        <f>'Test Sample Data'!A63</f>
        <v>DGCR8</v>
      </c>
      <c r="B63" s="148" t="s">
        <v>62</v>
      </c>
      <c r="C63" s="31" t="e">
        <f ca="1">'Data pre-processing'!CK63</f>
        <v>#DIV/0!</v>
      </c>
      <c r="D63" s="31" t="e">
        <f ca="1">'Data pre-processing'!CL63</f>
        <v>#DIV/0!</v>
      </c>
      <c r="E63" s="32" t="e">
        <f t="shared" ca="1" si="0"/>
        <v>#DIV/0!</v>
      </c>
      <c r="F63" s="32" t="e">
        <f t="shared" ca="1" si="1"/>
        <v>#DIV/0!</v>
      </c>
      <c r="G63" s="31" t="e">
        <f t="shared" ca="1" si="2"/>
        <v>#DIV/0!</v>
      </c>
      <c r="H63" s="33" t="str">
        <f ca="1">IF(ISERROR(TTEST('Data pre-processing'!AU63:BN63,'Data pre-processing'!BQ63:CJ63,2,2)),"N/A",TTEST('Data pre-processing'!AU63:BN63,'Data pre-processing'!BQ63:CJ63,2,2))</f>
        <v>N/A</v>
      </c>
      <c r="I63" s="31" t="e">
        <f t="shared" ca="1" si="3"/>
        <v>#DIV/0!</v>
      </c>
      <c r="J63" s="34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 x14ac:dyDescent="0.2">
      <c r="A64" s="146" t="str">
        <f>'Test Sample Data'!A64</f>
        <v>ALKBH5</v>
      </c>
      <c r="B64" s="148" t="s">
        <v>63</v>
      </c>
      <c r="C64" s="31" t="e">
        <f ca="1">'Data pre-processing'!CK64</f>
        <v>#DIV/0!</v>
      </c>
      <c r="D64" s="31" t="e">
        <f ca="1">'Data pre-processing'!CL64</f>
        <v>#DIV/0!</v>
      </c>
      <c r="E64" s="32" t="e">
        <f t="shared" ca="1" si="0"/>
        <v>#DIV/0!</v>
      </c>
      <c r="F64" s="32" t="e">
        <f t="shared" ca="1" si="1"/>
        <v>#DIV/0!</v>
      </c>
      <c r="G64" s="31" t="e">
        <f t="shared" ca="1" si="2"/>
        <v>#DIV/0!</v>
      </c>
      <c r="H64" s="33" t="str">
        <f ca="1">IF(ISERROR(TTEST('Data pre-processing'!AU64:BN64,'Data pre-processing'!BQ64:CJ64,2,2)),"N/A",TTEST('Data pre-processing'!AU64:BN64,'Data pre-processing'!BQ64:CJ64,2,2))</f>
        <v>N/A</v>
      </c>
      <c r="I64" s="31" t="e">
        <f t="shared" ca="1" si="3"/>
        <v>#DIV/0!</v>
      </c>
      <c r="J64" s="34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 x14ac:dyDescent="0.2">
      <c r="A65" s="146" t="str">
        <f>'Test Sample Data'!A65</f>
        <v>FTO</v>
      </c>
      <c r="B65" s="148" t="s">
        <v>64</v>
      </c>
      <c r="C65" s="31" t="e">
        <f ca="1">'Data pre-processing'!CK65</f>
        <v>#DIV/0!</v>
      </c>
      <c r="D65" s="31" t="e">
        <f ca="1">'Data pre-processing'!CL65</f>
        <v>#DIV/0!</v>
      </c>
      <c r="E65" s="32" t="e">
        <f t="shared" ca="1" si="0"/>
        <v>#DIV/0!</v>
      </c>
      <c r="F65" s="32" t="e">
        <f t="shared" ca="1" si="1"/>
        <v>#DIV/0!</v>
      </c>
      <c r="G65" s="31" t="e">
        <f t="shared" ca="1" si="2"/>
        <v>#DIV/0!</v>
      </c>
      <c r="H65" s="33" t="str">
        <f ca="1">IF(ISERROR(TTEST('Data pre-processing'!AU65:BN65,'Data pre-processing'!BQ65:CJ65,2,2)),"N/A",TTEST('Data pre-processing'!AU65:BN65,'Data pre-processing'!BQ65:CJ65,2,2))</f>
        <v>N/A</v>
      </c>
      <c r="I65" s="31" t="e">
        <f t="shared" ca="1" si="3"/>
        <v>#DIV/0!</v>
      </c>
      <c r="J65" s="34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 x14ac:dyDescent="0.2">
      <c r="A66" s="146" t="str">
        <f>'Test Sample Data'!A66</f>
        <v>RNGTT</v>
      </c>
      <c r="B66" s="148" t="s">
        <v>65</v>
      </c>
      <c r="C66" s="31" t="e">
        <f ca="1">'Data pre-processing'!CK66</f>
        <v>#DIV/0!</v>
      </c>
      <c r="D66" s="31" t="e">
        <f ca="1">'Data pre-processing'!CL66</f>
        <v>#DIV/0!</v>
      </c>
      <c r="E66" s="32" t="e">
        <f t="shared" ca="1" si="0"/>
        <v>#DIV/0!</v>
      </c>
      <c r="F66" s="32" t="e">
        <f t="shared" ca="1" si="1"/>
        <v>#DIV/0!</v>
      </c>
      <c r="G66" s="31" t="e">
        <f t="shared" ca="1" si="2"/>
        <v>#DIV/0!</v>
      </c>
      <c r="H66" s="33" t="str">
        <f ca="1">IF(ISERROR(TTEST('Data pre-processing'!AU66:BN66,'Data pre-processing'!BQ66:CJ66,2,2)),"N/A",TTEST('Data pre-processing'!AU66:BN66,'Data pre-processing'!BQ66:CJ66,2,2))</f>
        <v>N/A</v>
      </c>
      <c r="I66" s="31" t="e">
        <f t="shared" ca="1" si="3"/>
        <v>#DIV/0!</v>
      </c>
      <c r="J66" s="34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 x14ac:dyDescent="0.2">
      <c r="A67" s="146" t="str">
        <f>'Test Sample Data'!A67</f>
        <v>RNMT</v>
      </c>
      <c r="B67" s="148" t="s">
        <v>66</v>
      </c>
      <c r="C67" s="31" t="e">
        <f ca="1">'Data pre-processing'!CK67</f>
        <v>#DIV/0!</v>
      </c>
      <c r="D67" s="31" t="e">
        <f ca="1">'Data pre-processing'!CL67</f>
        <v>#DIV/0!</v>
      </c>
      <c r="E67" s="32" t="e">
        <f t="shared" ref="E67:E90" ca="1" si="4">2^-C67</f>
        <v>#DIV/0!</v>
      </c>
      <c r="F67" s="32" t="e">
        <f t="shared" ref="F67:F90" ca="1" si="5">2^-D67</f>
        <v>#DIV/0!</v>
      </c>
      <c r="G67" s="31" t="e">
        <f t="shared" ref="G67:G90" ca="1" si="6">E67/F67</f>
        <v>#DIV/0!</v>
      </c>
      <c r="H67" s="33" t="str">
        <f ca="1">IF(ISERROR(TTEST('Data pre-processing'!AU67:BN67,'Data pre-processing'!BQ67:CJ67,2,2)),"N/A",TTEST('Data pre-processing'!AU67:BN67,'Data pre-processing'!BQ67:CJ67,2,2))</f>
        <v>N/A</v>
      </c>
      <c r="I67" s="31" t="e">
        <f t="shared" ref="I67:I90" ca="1" si="7">IF(G67&gt;1,G67,-1/G67)</f>
        <v>#DIV/0!</v>
      </c>
      <c r="J67" s="34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 x14ac:dyDescent="0.2">
      <c r="A68" s="146" t="str">
        <f>'Test Sample Data'!A68</f>
        <v>CMTR1</v>
      </c>
      <c r="B68" s="148" t="s">
        <v>67</v>
      </c>
      <c r="C68" s="31" t="e">
        <f ca="1">'Data pre-processing'!CK68</f>
        <v>#DIV/0!</v>
      </c>
      <c r="D68" s="31" t="e">
        <f ca="1">'Data pre-processing'!CL68</f>
        <v>#DIV/0!</v>
      </c>
      <c r="E68" s="32" t="e">
        <f t="shared" ca="1" si="4"/>
        <v>#DIV/0!</v>
      </c>
      <c r="F68" s="32" t="e">
        <f t="shared" ca="1" si="5"/>
        <v>#DIV/0!</v>
      </c>
      <c r="G68" s="31" t="e">
        <f t="shared" ca="1" si="6"/>
        <v>#DIV/0!</v>
      </c>
      <c r="H68" s="33" t="str">
        <f ca="1">IF(ISERROR(TTEST('Data pre-processing'!AU68:BN68,'Data pre-processing'!BQ68:CJ68,2,2)),"N/A",TTEST('Data pre-processing'!AU68:BN68,'Data pre-processing'!BQ68:CJ68,2,2))</f>
        <v>N/A</v>
      </c>
      <c r="I68" s="31" t="e">
        <f t="shared" ca="1" si="7"/>
        <v>#DIV/0!</v>
      </c>
      <c r="J68" s="34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 x14ac:dyDescent="0.2">
      <c r="A69" s="146" t="str">
        <f>'Test Sample Data'!A69</f>
        <v>CMTR2</v>
      </c>
      <c r="B69" s="148" t="s">
        <v>68</v>
      </c>
      <c r="C69" s="31" t="e">
        <f ca="1">'Data pre-processing'!CK69</f>
        <v>#DIV/0!</v>
      </c>
      <c r="D69" s="31" t="e">
        <f ca="1">'Data pre-processing'!CL69</f>
        <v>#DIV/0!</v>
      </c>
      <c r="E69" s="32" t="e">
        <f t="shared" ca="1" si="4"/>
        <v>#DIV/0!</v>
      </c>
      <c r="F69" s="32" t="e">
        <f t="shared" ca="1" si="5"/>
        <v>#DIV/0!</v>
      </c>
      <c r="G69" s="31" t="e">
        <f t="shared" ca="1" si="6"/>
        <v>#DIV/0!</v>
      </c>
      <c r="H69" s="33" t="str">
        <f ca="1">IF(ISERROR(TTEST('Data pre-processing'!AU69:BN69,'Data pre-processing'!BQ69:CJ69,2,2)),"N/A",TTEST('Data pre-processing'!AU69:BN69,'Data pre-processing'!BQ69:CJ69,2,2))</f>
        <v>N/A</v>
      </c>
      <c r="I69" s="31" t="e">
        <f t="shared" ca="1" si="7"/>
        <v>#DIV/0!</v>
      </c>
      <c r="J69" s="34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 x14ac:dyDescent="0.2">
      <c r="A70" s="146" t="str">
        <f>'Test Sample Data'!A70</f>
        <v>DKC1</v>
      </c>
      <c r="B70" s="148" t="s">
        <v>69</v>
      </c>
      <c r="C70" s="31" t="e">
        <f ca="1">'Data pre-processing'!CK70</f>
        <v>#DIV/0!</v>
      </c>
      <c r="D70" s="31" t="e">
        <f ca="1">'Data pre-processing'!CL70</f>
        <v>#DIV/0!</v>
      </c>
      <c r="E70" s="32" t="e">
        <f t="shared" ca="1" si="4"/>
        <v>#DIV/0!</v>
      </c>
      <c r="F70" s="32" t="e">
        <f t="shared" ca="1" si="5"/>
        <v>#DIV/0!</v>
      </c>
      <c r="G70" s="31" t="e">
        <f t="shared" ca="1" si="6"/>
        <v>#DIV/0!</v>
      </c>
      <c r="H70" s="33" t="str">
        <f ca="1">IF(ISERROR(TTEST('Data pre-processing'!AU70:BN70,'Data pre-processing'!BQ70:CJ70,2,2)),"N/A",TTEST('Data pre-processing'!AU70:BN70,'Data pre-processing'!BQ70:CJ70,2,2))</f>
        <v>N/A</v>
      </c>
      <c r="I70" s="31" t="e">
        <f t="shared" ca="1" si="7"/>
        <v>#DIV/0!</v>
      </c>
      <c r="J70" s="34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 x14ac:dyDescent="0.2">
      <c r="A71" s="146" t="str">
        <f>'Test Sample Data'!A71</f>
        <v>GAR1</v>
      </c>
      <c r="B71" s="148" t="s">
        <v>70</v>
      </c>
      <c r="C71" s="31" t="e">
        <f ca="1">'Data pre-processing'!CK71</f>
        <v>#DIV/0!</v>
      </c>
      <c r="D71" s="31" t="e">
        <f ca="1">'Data pre-processing'!CL71</f>
        <v>#DIV/0!</v>
      </c>
      <c r="E71" s="32" t="e">
        <f t="shared" ca="1" si="4"/>
        <v>#DIV/0!</v>
      </c>
      <c r="F71" s="32" t="e">
        <f t="shared" ca="1" si="5"/>
        <v>#DIV/0!</v>
      </c>
      <c r="G71" s="31" t="e">
        <f t="shared" ca="1" si="6"/>
        <v>#DIV/0!</v>
      </c>
      <c r="H71" s="33" t="str">
        <f ca="1">IF(ISERROR(TTEST('Data pre-processing'!AU71:BN71,'Data pre-processing'!BQ71:CJ71,2,2)),"N/A",TTEST('Data pre-processing'!AU71:BN71,'Data pre-processing'!BQ71:CJ71,2,2))</f>
        <v>N/A</v>
      </c>
      <c r="I71" s="31" t="e">
        <f t="shared" ca="1" si="7"/>
        <v>#DIV/0!</v>
      </c>
      <c r="J71" s="34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 x14ac:dyDescent="0.2">
      <c r="A72" s="146" t="str">
        <f>'Test Sample Data'!A72</f>
        <v>NAF1</v>
      </c>
      <c r="B72" s="148" t="s">
        <v>71</v>
      </c>
      <c r="C72" s="31" t="e">
        <f ca="1">'Data pre-processing'!CK72</f>
        <v>#DIV/0!</v>
      </c>
      <c r="D72" s="31" t="e">
        <f ca="1">'Data pre-processing'!CL72</f>
        <v>#DIV/0!</v>
      </c>
      <c r="E72" s="32" t="e">
        <f t="shared" ca="1" si="4"/>
        <v>#DIV/0!</v>
      </c>
      <c r="F72" s="32" t="e">
        <f t="shared" ca="1" si="5"/>
        <v>#DIV/0!</v>
      </c>
      <c r="G72" s="31" t="e">
        <f t="shared" ca="1" si="6"/>
        <v>#DIV/0!</v>
      </c>
      <c r="H72" s="33" t="str">
        <f ca="1">IF(ISERROR(TTEST('Data pre-processing'!AU72:BN72,'Data pre-processing'!BQ72:CJ72,2,2)),"N/A",TTEST('Data pre-processing'!AU72:BN72,'Data pre-processing'!BQ72:CJ72,2,2))</f>
        <v>N/A</v>
      </c>
      <c r="I72" s="31" t="e">
        <f t="shared" ca="1" si="7"/>
        <v>#DIV/0!</v>
      </c>
      <c r="J72" s="34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 x14ac:dyDescent="0.2">
      <c r="A73" s="146" t="str">
        <f>'Test Sample Data'!A73</f>
        <v>NHP2</v>
      </c>
      <c r="B73" s="148" t="s">
        <v>72</v>
      </c>
      <c r="C73" s="31" t="e">
        <f ca="1">'Data pre-processing'!CK73</f>
        <v>#DIV/0!</v>
      </c>
      <c r="D73" s="31" t="e">
        <f ca="1">'Data pre-processing'!CL73</f>
        <v>#DIV/0!</v>
      </c>
      <c r="E73" s="32" t="e">
        <f t="shared" ca="1" si="4"/>
        <v>#DIV/0!</v>
      </c>
      <c r="F73" s="32" t="e">
        <f t="shared" ca="1" si="5"/>
        <v>#DIV/0!</v>
      </c>
      <c r="G73" s="31" t="e">
        <f t="shared" ca="1" si="6"/>
        <v>#DIV/0!</v>
      </c>
      <c r="H73" s="33" t="str">
        <f ca="1">IF(ISERROR(TTEST('Data pre-processing'!AU73:BN73,'Data pre-processing'!BQ73:CJ73,2,2)),"N/A",TTEST('Data pre-processing'!AU73:BN73,'Data pre-processing'!BQ73:CJ73,2,2))</f>
        <v>N/A</v>
      </c>
      <c r="I73" s="31" t="e">
        <f t="shared" ca="1" si="7"/>
        <v>#DIV/0!</v>
      </c>
      <c r="J73" s="34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 x14ac:dyDescent="0.2">
      <c r="A74" s="146" t="str">
        <f>'Test Sample Data'!A74</f>
        <v>NOP10</v>
      </c>
      <c r="B74" s="148" t="s">
        <v>73</v>
      </c>
      <c r="C74" s="31" t="e">
        <f ca="1">'Data pre-processing'!CK74</f>
        <v>#DIV/0!</v>
      </c>
      <c r="D74" s="31" t="e">
        <f ca="1">'Data pre-processing'!CL74</f>
        <v>#DIV/0!</v>
      </c>
      <c r="E74" s="32" t="e">
        <f t="shared" ca="1" si="4"/>
        <v>#DIV/0!</v>
      </c>
      <c r="F74" s="32" t="e">
        <f t="shared" ca="1" si="5"/>
        <v>#DIV/0!</v>
      </c>
      <c r="G74" s="31" t="e">
        <f t="shared" ca="1" si="6"/>
        <v>#DIV/0!</v>
      </c>
      <c r="H74" s="33" t="str">
        <f ca="1">IF(ISERROR(TTEST('Data pre-processing'!AU74:BN74,'Data pre-processing'!BQ74:CJ74,2,2)),"N/A",TTEST('Data pre-processing'!AU74:BN74,'Data pre-processing'!BQ74:CJ74,2,2))</f>
        <v>N/A</v>
      </c>
      <c r="I74" s="31" t="e">
        <f t="shared" ca="1" si="7"/>
        <v>#DIV/0!</v>
      </c>
      <c r="J74" s="34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 x14ac:dyDescent="0.2">
      <c r="A75" s="146" t="str">
        <f>'Test Sample Data'!A75</f>
        <v>PUS1</v>
      </c>
      <c r="B75" s="148" t="s">
        <v>74</v>
      </c>
      <c r="C75" s="31" t="e">
        <f ca="1">'Data pre-processing'!CK75</f>
        <v>#DIV/0!</v>
      </c>
      <c r="D75" s="31" t="e">
        <f ca="1">'Data pre-processing'!CL75</f>
        <v>#DIV/0!</v>
      </c>
      <c r="E75" s="32" t="e">
        <f t="shared" ca="1" si="4"/>
        <v>#DIV/0!</v>
      </c>
      <c r="F75" s="32" t="e">
        <f t="shared" ca="1" si="5"/>
        <v>#DIV/0!</v>
      </c>
      <c r="G75" s="31" t="e">
        <f t="shared" ca="1" si="6"/>
        <v>#DIV/0!</v>
      </c>
      <c r="H75" s="33" t="str">
        <f ca="1">IF(ISERROR(TTEST('Data pre-processing'!AU75:BN75,'Data pre-processing'!BQ75:CJ75,2,2)),"N/A",TTEST('Data pre-processing'!AU75:BN75,'Data pre-processing'!BQ75:CJ75,2,2))</f>
        <v>N/A</v>
      </c>
      <c r="I75" s="31" t="e">
        <f t="shared" ca="1" si="7"/>
        <v>#DIV/0!</v>
      </c>
      <c r="J75" s="34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 x14ac:dyDescent="0.2">
      <c r="A76" s="146" t="str">
        <f>'Test Sample Data'!A76</f>
        <v>PUS3</v>
      </c>
      <c r="B76" s="148" t="s">
        <v>75</v>
      </c>
      <c r="C76" s="31" t="e">
        <f ca="1">'Data pre-processing'!CK76</f>
        <v>#DIV/0!</v>
      </c>
      <c r="D76" s="31" t="e">
        <f ca="1">'Data pre-processing'!CL76</f>
        <v>#DIV/0!</v>
      </c>
      <c r="E76" s="32" t="e">
        <f t="shared" ca="1" si="4"/>
        <v>#DIV/0!</v>
      </c>
      <c r="F76" s="32" t="e">
        <f t="shared" ca="1" si="5"/>
        <v>#DIV/0!</v>
      </c>
      <c r="G76" s="31" t="e">
        <f t="shared" ca="1" si="6"/>
        <v>#DIV/0!</v>
      </c>
      <c r="H76" s="33" t="str">
        <f ca="1">IF(ISERROR(TTEST('Data pre-processing'!AU76:BN76,'Data pre-processing'!BQ76:CJ76,2,2)),"N/A",TTEST('Data pre-processing'!AU76:BN76,'Data pre-processing'!BQ76:CJ76,2,2))</f>
        <v>N/A</v>
      </c>
      <c r="I76" s="31" t="e">
        <f t="shared" ca="1" si="7"/>
        <v>#DIV/0!</v>
      </c>
      <c r="J76" s="34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 x14ac:dyDescent="0.2">
      <c r="A77" s="146" t="str">
        <f>'Test Sample Data'!A77</f>
        <v>PUS7</v>
      </c>
      <c r="B77" s="148" t="s">
        <v>76</v>
      </c>
      <c r="C77" s="31" t="e">
        <f ca="1">'Data pre-processing'!CK77</f>
        <v>#DIV/0!</v>
      </c>
      <c r="D77" s="31" t="e">
        <f ca="1">'Data pre-processing'!CL77</f>
        <v>#DIV/0!</v>
      </c>
      <c r="E77" s="32" t="e">
        <f t="shared" ca="1" si="4"/>
        <v>#DIV/0!</v>
      </c>
      <c r="F77" s="32" t="e">
        <f t="shared" ca="1" si="5"/>
        <v>#DIV/0!</v>
      </c>
      <c r="G77" s="31" t="e">
        <f t="shared" ca="1" si="6"/>
        <v>#DIV/0!</v>
      </c>
      <c r="H77" s="33" t="str">
        <f ca="1">IF(ISERROR(TTEST('Data pre-processing'!AU77:BN77,'Data pre-processing'!BQ77:CJ77,2,2)),"N/A",TTEST('Data pre-processing'!AU77:BN77,'Data pre-processing'!BQ77:CJ77,2,2))</f>
        <v>N/A</v>
      </c>
      <c r="I77" s="31" t="e">
        <f t="shared" ca="1" si="7"/>
        <v>#DIV/0!</v>
      </c>
      <c r="J77" s="34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 x14ac:dyDescent="0.2">
      <c r="A78" s="146" t="str">
        <f>'Test Sample Data'!A78</f>
        <v>TRUB1</v>
      </c>
      <c r="B78" s="148" t="s">
        <v>77</v>
      </c>
      <c r="C78" s="31" t="e">
        <f ca="1">'Data pre-processing'!CK78</f>
        <v>#DIV/0!</v>
      </c>
      <c r="D78" s="31" t="e">
        <f ca="1">'Data pre-processing'!CL78</f>
        <v>#DIV/0!</v>
      </c>
      <c r="E78" s="32" t="e">
        <f t="shared" ca="1" si="4"/>
        <v>#DIV/0!</v>
      </c>
      <c r="F78" s="32" t="e">
        <f t="shared" ca="1" si="5"/>
        <v>#DIV/0!</v>
      </c>
      <c r="G78" s="31" t="e">
        <f t="shared" ca="1" si="6"/>
        <v>#DIV/0!</v>
      </c>
      <c r="H78" s="33" t="str">
        <f ca="1">IF(ISERROR(TTEST('Data pre-processing'!AU78:BN78,'Data pre-processing'!BQ78:CJ78,2,2)),"N/A",TTEST('Data pre-processing'!AU78:BN78,'Data pre-processing'!BQ78:CJ78,2,2))</f>
        <v>N/A</v>
      </c>
      <c r="I78" s="31" t="e">
        <f t="shared" ca="1" si="7"/>
        <v>#DIV/0!</v>
      </c>
      <c r="J78" s="34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 x14ac:dyDescent="0.2">
      <c r="A79" s="146" t="str">
        <f>'Test Sample Data'!A79</f>
        <v>PUS10</v>
      </c>
      <c r="B79" s="148" t="s">
        <v>78</v>
      </c>
      <c r="C79" s="31" t="e">
        <f ca="1">'Data pre-processing'!CK79</f>
        <v>#DIV/0!</v>
      </c>
      <c r="D79" s="31" t="e">
        <f ca="1">'Data pre-processing'!CL79</f>
        <v>#DIV/0!</v>
      </c>
      <c r="E79" s="32" t="e">
        <f t="shared" ca="1" si="4"/>
        <v>#DIV/0!</v>
      </c>
      <c r="F79" s="32" t="e">
        <f t="shared" ca="1" si="5"/>
        <v>#DIV/0!</v>
      </c>
      <c r="G79" s="31" t="e">
        <f t="shared" ca="1" si="6"/>
        <v>#DIV/0!</v>
      </c>
      <c r="H79" s="33" t="str">
        <f ca="1">IF(ISERROR(TTEST('Data pre-processing'!AU79:BN79,'Data pre-processing'!BQ79:CJ79,2,2)),"N/A",TTEST('Data pre-processing'!AU79:BN79,'Data pre-processing'!BQ79:CJ79,2,2))</f>
        <v>N/A</v>
      </c>
      <c r="I79" s="31" t="e">
        <f t="shared" ca="1" si="7"/>
        <v>#DIV/0!</v>
      </c>
      <c r="J79" s="34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 x14ac:dyDescent="0.2">
      <c r="A80" s="146" t="str">
        <f>'Test Sample Data'!A80</f>
        <v>PUS7L</v>
      </c>
      <c r="B80" s="148" t="s">
        <v>79</v>
      </c>
      <c r="C80" s="31" t="e">
        <f ca="1">'Data pre-processing'!CK80</f>
        <v>#DIV/0!</v>
      </c>
      <c r="D80" s="31" t="e">
        <f ca="1">'Data pre-processing'!CL80</f>
        <v>#DIV/0!</v>
      </c>
      <c r="E80" s="32" t="e">
        <f t="shared" ca="1" si="4"/>
        <v>#DIV/0!</v>
      </c>
      <c r="F80" s="32" t="e">
        <f t="shared" ca="1" si="5"/>
        <v>#DIV/0!</v>
      </c>
      <c r="G80" s="31" t="e">
        <f t="shared" ca="1" si="6"/>
        <v>#DIV/0!</v>
      </c>
      <c r="H80" s="33" t="str">
        <f ca="1">IF(ISERROR(TTEST('Data pre-processing'!AU80:BN80,'Data pre-processing'!BQ80:CJ80,2,2)),"N/A",TTEST('Data pre-processing'!AU80:BN80,'Data pre-processing'!BQ80:CJ80,2,2))</f>
        <v>N/A</v>
      </c>
      <c r="I80" s="31" t="e">
        <f t="shared" ca="1" si="7"/>
        <v>#DIV/0!</v>
      </c>
      <c r="J80" s="34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 x14ac:dyDescent="0.2">
      <c r="A81" s="146" t="str">
        <f>'Test Sample Data'!A81</f>
        <v>PUSL1</v>
      </c>
      <c r="B81" s="148" t="s">
        <v>80</v>
      </c>
      <c r="C81" s="31" t="e">
        <f ca="1">'Data pre-processing'!CK81</f>
        <v>#DIV/0!</v>
      </c>
      <c r="D81" s="31" t="e">
        <f ca="1">'Data pre-processing'!CL81</f>
        <v>#DIV/0!</v>
      </c>
      <c r="E81" s="32" t="e">
        <f t="shared" ca="1" si="4"/>
        <v>#DIV/0!</v>
      </c>
      <c r="F81" s="32" t="e">
        <f t="shared" ca="1" si="5"/>
        <v>#DIV/0!</v>
      </c>
      <c r="G81" s="31" t="e">
        <f t="shared" ca="1" si="6"/>
        <v>#DIV/0!</v>
      </c>
      <c r="H81" s="33" t="str">
        <f ca="1">IF(ISERROR(TTEST('Data pre-processing'!AU81:BN81,'Data pre-processing'!BQ81:CJ81,2,2)),"N/A",TTEST('Data pre-processing'!AU81:BN81,'Data pre-processing'!BQ81:CJ81,2,2))</f>
        <v>N/A</v>
      </c>
      <c r="I81" s="31" t="e">
        <f t="shared" ca="1" si="7"/>
        <v>#DIV/0!</v>
      </c>
      <c r="J81" s="34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 x14ac:dyDescent="0.2">
      <c r="A82" s="146" t="str">
        <f>'Test Sample Data'!A82</f>
        <v>RPUSD1</v>
      </c>
      <c r="B82" s="148" t="s">
        <v>81</v>
      </c>
      <c r="C82" s="31" t="e">
        <f ca="1">'Data pre-processing'!CK82</f>
        <v>#DIV/0!</v>
      </c>
      <c r="D82" s="31" t="e">
        <f ca="1">'Data pre-processing'!CL82</f>
        <v>#DIV/0!</v>
      </c>
      <c r="E82" s="32" t="e">
        <f t="shared" ca="1" si="4"/>
        <v>#DIV/0!</v>
      </c>
      <c r="F82" s="32" t="e">
        <f t="shared" ca="1" si="5"/>
        <v>#DIV/0!</v>
      </c>
      <c r="G82" s="31" t="e">
        <f t="shared" ca="1" si="6"/>
        <v>#DIV/0!</v>
      </c>
      <c r="H82" s="33" t="str">
        <f ca="1">IF(ISERROR(TTEST('Data pre-processing'!AU82:BN82,'Data pre-processing'!BQ82:CJ82,2,2)),"N/A",TTEST('Data pre-processing'!AU82:BN82,'Data pre-processing'!BQ82:CJ82,2,2))</f>
        <v>N/A</v>
      </c>
      <c r="I82" s="31" t="e">
        <f t="shared" ca="1" si="7"/>
        <v>#DIV/0!</v>
      </c>
      <c r="J82" s="34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 x14ac:dyDescent="0.2">
      <c r="A83" s="146" t="str">
        <f>'Test Sample Data'!A83</f>
        <v>RPUSD2</v>
      </c>
      <c r="B83" s="149" t="s">
        <v>82</v>
      </c>
      <c r="C83" s="31" t="e">
        <f ca="1">'Data pre-processing'!CK83</f>
        <v>#DIV/0!</v>
      </c>
      <c r="D83" s="31" t="e">
        <f ca="1">'Data pre-processing'!CL83</f>
        <v>#DIV/0!</v>
      </c>
      <c r="E83" s="32" t="e">
        <f t="shared" ca="1" si="4"/>
        <v>#DIV/0!</v>
      </c>
      <c r="F83" s="32" t="e">
        <f t="shared" ca="1" si="5"/>
        <v>#DIV/0!</v>
      </c>
      <c r="G83" s="31" t="e">
        <f t="shared" ca="1" si="6"/>
        <v>#DIV/0!</v>
      </c>
      <c r="H83" s="33" t="str">
        <f ca="1">IF(ISERROR(TTEST('Data pre-processing'!AU83:BN83,'Data pre-processing'!BQ83:CJ83,2,2)),"N/A",TTEST('Data pre-processing'!AU83:BN83,'Data pre-processing'!BQ83:CJ83,2,2))</f>
        <v>N/A</v>
      </c>
      <c r="I83" s="31" t="e">
        <f t="shared" ca="1" si="7"/>
        <v>#DIV/0!</v>
      </c>
      <c r="J83" s="34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  <c r="Q83"/>
      <c r="R83"/>
      <c r="S83"/>
      <c r="T83"/>
    </row>
    <row r="84" spans="1:256" ht="12.75" customHeight="1" x14ac:dyDescent="0.2">
      <c r="A84" s="146" t="str">
        <f>'Test Sample Data'!A84</f>
        <v>RPUSD3</v>
      </c>
      <c r="B84" s="148" t="s">
        <v>83</v>
      </c>
      <c r="C84" s="31" t="e">
        <f ca="1">'Data pre-processing'!CK84</f>
        <v>#DIV/0!</v>
      </c>
      <c r="D84" s="31" t="e">
        <f ca="1">'Data pre-processing'!CL84</f>
        <v>#DIV/0!</v>
      </c>
      <c r="E84" s="32" t="e">
        <f t="shared" ca="1" si="4"/>
        <v>#DIV/0!</v>
      </c>
      <c r="F84" s="32" t="e">
        <f t="shared" ca="1" si="5"/>
        <v>#DIV/0!</v>
      </c>
      <c r="G84" s="31" t="e">
        <f t="shared" ca="1" si="6"/>
        <v>#DIV/0!</v>
      </c>
      <c r="H84" s="33" t="str">
        <f ca="1">IF(ISERROR(TTEST('Data pre-processing'!AU84:BN84,'Data pre-processing'!BQ84:CJ84,2,2)),"N/A",TTEST('Data pre-processing'!AU84:BN84,'Data pre-processing'!BQ84:CJ84,2,2))</f>
        <v>N/A</v>
      </c>
      <c r="I84" s="31" t="e">
        <f t="shared" ca="1" si="7"/>
        <v>#DIV/0!</v>
      </c>
      <c r="J84" s="34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Q84"/>
      <c r="R84"/>
      <c r="S84"/>
      <c r="T84"/>
    </row>
    <row r="85" spans="1:256" ht="12.75" customHeight="1" x14ac:dyDescent="0.2">
      <c r="A85" s="146" t="str">
        <f>'Test Sample Data'!A85</f>
        <v>RPUSD4</v>
      </c>
      <c r="B85" s="148" t="s">
        <v>84</v>
      </c>
      <c r="C85" s="31" t="e">
        <f ca="1">'Data pre-processing'!CK85</f>
        <v>#DIV/0!</v>
      </c>
      <c r="D85" s="31" t="e">
        <f ca="1">'Data pre-processing'!CL85</f>
        <v>#DIV/0!</v>
      </c>
      <c r="E85" s="32" t="e">
        <f t="shared" ca="1" si="4"/>
        <v>#DIV/0!</v>
      </c>
      <c r="F85" s="32" t="e">
        <f t="shared" ca="1" si="5"/>
        <v>#DIV/0!</v>
      </c>
      <c r="G85" s="31" t="e">
        <f t="shared" ca="1" si="6"/>
        <v>#DIV/0!</v>
      </c>
      <c r="H85" s="33" t="str">
        <f ca="1">IF(ISERROR(TTEST('Data pre-processing'!AU85:BN85,'Data pre-processing'!BQ85:CJ85,2,2)),"N/A",TTEST('Data pre-processing'!AU85:BN85,'Data pre-processing'!BQ85:CJ85,2,2))</f>
        <v>N/A</v>
      </c>
      <c r="I85" s="31" t="e">
        <f t="shared" ca="1" si="7"/>
        <v>#DIV/0!</v>
      </c>
      <c r="J85" s="34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31"/>
      <c r="M85" s="31"/>
      <c r="N85" s="32"/>
      <c r="O85" s="32"/>
      <c r="P85" s="31"/>
      <c r="Q85"/>
      <c r="R85"/>
      <c r="S85"/>
      <c r="T85"/>
      <c r="U85" s="31"/>
      <c r="V85" s="31"/>
      <c r="W85" s="32"/>
      <c r="X85" s="32"/>
      <c r="Y85" s="31"/>
      <c r="Z85" s="33"/>
      <c r="AA85" s="31"/>
      <c r="AB85" s="35"/>
      <c r="AC85" s="20"/>
      <c r="AD85" s="31"/>
      <c r="AE85" s="31"/>
      <c r="AF85" s="32"/>
      <c r="AG85" s="32"/>
      <c r="AH85" s="31"/>
      <c r="AI85" s="33"/>
      <c r="AJ85" s="31"/>
      <c r="AK85" s="35"/>
      <c r="AL85" s="20"/>
      <c r="AM85" s="31"/>
      <c r="AN85" s="31"/>
      <c r="AO85" s="32"/>
      <c r="AP85" s="32"/>
      <c r="AQ85" s="31"/>
      <c r="AR85" s="33"/>
      <c r="AS85" s="31"/>
      <c r="AT85" s="35"/>
      <c r="AU85" s="20"/>
      <c r="AV85" s="31"/>
      <c r="AW85" s="31"/>
      <c r="AX85" s="32"/>
      <c r="AY85" s="32"/>
      <c r="AZ85" s="31"/>
      <c r="BA85" s="33"/>
      <c r="BB85" s="31"/>
      <c r="BC85" s="35"/>
      <c r="BD85" s="20"/>
      <c r="BE85" s="31"/>
      <c r="BF85" s="31"/>
      <c r="BG85" s="32"/>
      <c r="BH85" s="32"/>
      <c r="BI85" s="31"/>
      <c r="BJ85" s="33"/>
      <c r="BK85" s="31"/>
      <c r="BL85" s="35"/>
      <c r="BM85" s="20"/>
      <c r="BN85" s="31"/>
      <c r="BO85" s="31"/>
      <c r="BP85" s="32"/>
      <c r="BQ85" s="32"/>
      <c r="BR85" s="31"/>
      <c r="BS85" s="33"/>
      <c r="BT85" s="31"/>
      <c r="BU85" s="35"/>
      <c r="BV85" s="20"/>
      <c r="BW85" s="31"/>
      <c r="BX85" s="31"/>
      <c r="BY85" s="32"/>
      <c r="BZ85" s="32"/>
      <c r="CA85" s="31"/>
      <c r="CB85" s="33"/>
      <c r="CC85" s="31"/>
      <c r="CD85" s="35"/>
      <c r="CE85" s="20"/>
      <c r="CF85" s="31"/>
      <c r="CG85" s="31"/>
      <c r="CH85" s="32"/>
      <c r="CI85" s="32"/>
      <c r="CJ85" s="31"/>
      <c r="CK85" s="33"/>
      <c r="CL85" s="31"/>
      <c r="CM85" s="35"/>
      <c r="CN85" s="20"/>
      <c r="CO85" s="31"/>
      <c r="CP85" s="31"/>
      <c r="CQ85" s="32"/>
      <c r="CR85" s="32"/>
      <c r="CS85" s="31"/>
      <c r="CT85" s="33"/>
      <c r="CU85" s="31"/>
      <c r="CV85" s="35"/>
      <c r="CW85" s="20"/>
      <c r="CX85" s="31"/>
      <c r="CY85" s="31"/>
      <c r="CZ85" s="32"/>
      <c r="DA85" s="32"/>
      <c r="DB85" s="31"/>
      <c r="DC85" s="33"/>
      <c r="DD85" s="31"/>
      <c r="DE85" s="35"/>
      <c r="DF85" s="20"/>
      <c r="DG85" s="31"/>
      <c r="DH85" s="31"/>
      <c r="DI85" s="32"/>
      <c r="DJ85" s="32"/>
      <c r="DK85" s="31"/>
      <c r="DL85" s="33"/>
      <c r="DM85" s="31"/>
      <c r="DN85" s="35"/>
      <c r="DO85" s="20"/>
      <c r="DP85" s="31"/>
      <c r="DQ85" s="31"/>
      <c r="DR85" s="32"/>
      <c r="DS85" s="32"/>
      <c r="DT85" s="31"/>
      <c r="DU85" s="33"/>
      <c r="DV85" s="31"/>
      <c r="DW85" s="35"/>
      <c r="DX85" s="20"/>
      <c r="DY85" s="31"/>
      <c r="DZ85" s="31"/>
      <c r="EA85" s="32"/>
      <c r="EB85" s="32"/>
      <c r="EC85" s="31"/>
      <c r="ED85" s="33"/>
      <c r="EE85" s="31"/>
      <c r="EF85" s="35"/>
      <c r="EG85" s="20"/>
      <c r="EH85" s="31"/>
      <c r="EI85" s="31"/>
      <c r="EJ85" s="32"/>
      <c r="EK85" s="32"/>
      <c r="EL85" s="31"/>
      <c r="EM85" s="33"/>
      <c r="EN85" s="31"/>
      <c r="EO85" s="35"/>
      <c r="EP85" s="20"/>
      <c r="EQ85" s="31"/>
      <c r="ER85" s="31"/>
      <c r="ES85" s="32"/>
      <c r="ET85" s="32"/>
      <c r="EU85" s="31"/>
      <c r="EV85" s="33"/>
      <c r="EW85" s="31"/>
      <c r="EX85" s="35"/>
      <c r="EY85" s="20"/>
      <c r="EZ85" s="31"/>
      <c r="FA85" s="31"/>
      <c r="FB85" s="32"/>
      <c r="FC85" s="32"/>
      <c r="FD85" s="31"/>
      <c r="FE85" s="33"/>
      <c r="FF85" s="31"/>
      <c r="FG85" s="35"/>
      <c r="FH85" s="20"/>
      <c r="FI85" s="31"/>
      <c r="FJ85" s="31"/>
      <c r="FK85" s="32"/>
      <c r="FL85" s="32"/>
      <c r="FM85" s="31"/>
      <c r="FN85" s="33"/>
      <c r="FO85" s="31"/>
      <c r="FP85" s="35"/>
      <c r="FQ85" s="20"/>
      <c r="FR85" s="31"/>
      <c r="FS85" s="31"/>
      <c r="FT85" s="32"/>
      <c r="FU85" s="32"/>
      <c r="FV85" s="31"/>
      <c r="FW85" s="33"/>
      <c r="FX85" s="31"/>
      <c r="FY85" s="35"/>
      <c r="FZ85" s="20"/>
      <c r="GA85" s="31"/>
      <c r="GB85" s="31"/>
      <c r="GC85" s="32"/>
      <c r="GD85" s="32"/>
      <c r="GE85" s="31"/>
      <c r="GF85" s="33"/>
      <c r="GG85" s="31"/>
      <c r="GH85" s="35"/>
      <c r="GI85" s="20"/>
      <c r="GJ85" s="31"/>
      <c r="GK85" s="31"/>
      <c r="GL85" s="32"/>
      <c r="GM85" s="32"/>
      <c r="GN85" s="31"/>
      <c r="GO85" s="33"/>
      <c r="GP85" s="31"/>
      <c r="GQ85" s="35"/>
      <c r="GR85" s="20"/>
      <c r="GS85" s="31"/>
      <c r="GT85" s="31"/>
      <c r="GU85" s="32"/>
      <c r="GV85" s="32"/>
      <c r="GW85" s="31"/>
      <c r="GX85" s="33"/>
      <c r="GY85" s="31"/>
      <c r="GZ85" s="35"/>
      <c r="HA85" s="20"/>
      <c r="HB85" s="31"/>
      <c r="HC85" s="31"/>
      <c r="HD85" s="32"/>
      <c r="HE85" s="32"/>
      <c r="HF85" s="31"/>
      <c r="HG85" s="33"/>
      <c r="HH85" s="31"/>
      <c r="HI85" s="35"/>
      <c r="HJ85" s="20"/>
      <c r="HK85" s="31"/>
      <c r="HL85" s="31"/>
      <c r="HM85" s="32"/>
      <c r="HN85" s="32"/>
      <c r="HO85" s="31"/>
      <c r="HP85" s="33"/>
      <c r="HQ85" s="31"/>
      <c r="HR85" s="35"/>
      <c r="HS85" s="20"/>
      <c r="HT85" s="31"/>
      <c r="HU85" s="31"/>
      <c r="HV85" s="32"/>
      <c r="HW85" s="32"/>
      <c r="HX85" s="31"/>
      <c r="HY85" s="33"/>
      <c r="HZ85" s="31"/>
      <c r="IA85" s="35"/>
      <c r="IB85" s="20"/>
      <c r="IC85" s="31"/>
      <c r="ID85" s="31"/>
      <c r="IE85" s="32"/>
      <c r="IF85" s="32"/>
      <c r="IG85" s="31"/>
      <c r="IH85" s="33"/>
      <c r="II85" s="31"/>
      <c r="IJ85" s="35"/>
      <c r="IK85" s="20"/>
      <c r="IL85" s="31"/>
      <c r="IM85" s="31"/>
      <c r="IN85" s="32"/>
      <c r="IO85" s="32"/>
      <c r="IP85" s="31"/>
      <c r="IQ85" s="33"/>
      <c r="IR85" s="31"/>
      <c r="IS85" s="35"/>
      <c r="IT85" s="20"/>
      <c r="IU85" s="31"/>
      <c r="IV85" s="31"/>
    </row>
    <row r="86" spans="1:256" ht="12.75" customHeight="1" x14ac:dyDescent="0.2">
      <c r="A86" s="146" t="str">
        <f>'Test Sample Data'!A86</f>
        <v>TRUB2</v>
      </c>
      <c r="B86" s="148" t="s">
        <v>85</v>
      </c>
      <c r="C86" s="31" t="e">
        <f ca="1">'Data pre-processing'!CK86</f>
        <v>#DIV/0!</v>
      </c>
      <c r="D86" s="31" t="e">
        <f ca="1">'Data pre-processing'!CL86</f>
        <v>#DIV/0!</v>
      </c>
      <c r="E86" s="32" t="e">
        <f t="shared" ca="1" si="4"/>
        <v>#DIV/0!</v>
      </c>
      <c r="F86" s="32" t="e">
        <f t="shared" ca="1" si="5"/>
        <v>#DIV/0!</v>
      </c>
      <c r="G86" s="31" t="e">
        <f t="shared" ca="1" si="6"/>
        <v>#DIV/0!</v>
      </c>
      <c r="H86" s="33" t="str">
        <f ca="1">IF(ISERROR(TTEST('Data pre-processing'!AU86:BN86,'Data pre-processing'!BQ86:CJ86,2,2)),"N/A",TTEST('Data pre-processing'!AU86:BN86,'Data pre-processing'!BQ86:CJ86,2,2))</f>
        <v>N/A</v>
      </c>
      <c r="I86" s="31" t="e">
        <f t="shared" ca="1" si="7"/>
        <v>#DIV/0!</v>
      </c>
      <c r="J86" s="34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Q86"/>
      <c r="R86"/>
      <c r="S86"/>
      <c r="T86"/>
    </row>
    <row r="87" spans="1:256" ht="12.75" customHeight="1" x14ac:dyDescent="0.2">
      <c r="A87" s="146" t="str">
        <f>'Test Sample Data'!A87</f>
        <v>RBM15</v>
      </c>
      <c r="B87" s="148" t="s">
        <v>86</v>
      </c>
      <c r="C87" s="31" t="e">
        <f ca="1">'Data pre-processing'!CK87</f>
        <v>#DIV/0!</v>
      </c>
      <c r="D87" s="31" t="e">
        <f ca="1">'Data pre-processing'!CL87</f>
        <v>#DIV/0!</v>
      </c>
      <c r="E87" s="32" t="e">
        <f t="shared" ca="1" si="4"/>
        <v>#DIV/0!</v>
      </c>
      <c r="F87" s="32" t="e">
        <f t="shared" ca="1" si="5"/>
        <v>#DIV/0!</v>
      </c>
      <c r="G87" s="31" t="e">
        <f t="shared" ca="1" si="6"/>
        <v>#DIV/0!</v>
      </c>
      <c r="H87" s="33" t="str">
        <f ca="1">IF(ISERROR(TTEST('Data pre-processing'!AU87:BN87,'Data pre-processing'!BQ87:CJ87,2,2)),"N/A",TTEST('Data pre-processing'!AU87:BN87,'Data pre-processing'!BQ87:CJ87,2,2))</f>
        <v>N/A</v>
      </c>
      <c r="I87" s="31" t="e">
        <f t="shared" ca="1" si="7"/>
        <v>#DIV/0!</v>
      </c>
      <c r="J87" s="34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Q87"/>
      <c r="R87"/>
      <c r="S87"/>
      <c r="T87"/>
    </row>
    <row r="88" spans="1:256" ht="12.75" customHeight="1" x14ac:dyDescent="0.2">
      <c r="A88" s="146" t="str">
        <f>'Test Sample Data'!A88</f>
        <v>RBM15B</v>
      </c>
      <c r="B88" s="148" t="s">
        <v>87</v>
      </c>
      <c r="C88" s="31" t="e">
        <f ca="1">'Data pre-processing'!CK88</f>
        <v>#DIV/0!</v>
      </c>
      <c r="D88" s="31" t="e">
        <f ca="1">'Data pre-processing'!CL88</f>
        <v>#DIV/0!</v>
      </c>
      <c r="E88" s="32" t="e">
        <f t="shared" ca="1" si="4"/>
        <v>#DIV/0!</v>
      </c>
      <c r="F88" s="32" t="e">
        <f t="shared" ca="1" si="5"/>
        <v>#DIV/0!</v>
      </c>
      <c r="G88" s="31" t="e">
        <f t="shared" ca="1" si="6"/>
        <v>#DIV/0!</v>
      </c>
      <c r="H88" s="33" t="str">
        <f ca="1">IF(ISERROR(TTEST('Data pre-processing'!AU88:BN88,'Data pre-processing'!BQ88:CJ88,2,2)),"N/A",TTEST('Data pre-processing'!AU88:BN88,'Data pre-processing'!BQ88:CJ88,2,2))</f>
        <v>N/A</v>
      </c>
      <c r="I88" s="31" t="e">
        <f t="shared" ca="1" si="7"/>
        <v>#DIV/0!</v>
      </c>
      <c r="J88" s="34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Q88"/>
      <c r="R88"/>
      <c r="S88"/>
      <c r="T88"/>
    </row>
    <row r="89" spans="1:256" ht="12.75" customHeight="1" x14ac:dyDescent="0.2">
      <c r="A89" s="146" t="str">
        <f>'Test Sample Data'!A89</f>
        <v>SRSF2</v>
      </c>
      <c r="B89" s="150" t="s">
        <v>88</v>
      </c>
      <c r="C89" s="31" t="e">
        <f ca="1">'Data pre-processing'!CK89</f>
        <v>#DIV/0!</v>
      </c>
      <c r="D89" s="31" t="e">
        <f ca="1">'Data pre-processing'!CL89</f>
        <v>#DIV/0!</v>
      </c>
      <c r="E89" s="32" t="e">
        <f t="shared" ca="1" si="4"/>
        <v>#DIV/0!</v>
      </c>
      <c r="F89" s="32" t="e">
        <f t="shared" ca="1" si="5"/>
        <v>#DIV/0!</v>
      </c>
      <c r="G89" s="31" t="e">
        <f t="shared" ca="1" si="6"/>
        <v>#DIV/0!</v>
      </c>
      <c r="H89" s="33" t="str">
        <f ca="1">IF(ISERROR(TTEST('Data pre-processing'!AU89:BN89,'Data pre-processing'!BQ89:CJ89,2,2)),"N/A",TTEST('Data pre-processing'!AU89:BN89,'Data pre-processing'!BQ89:CJ89,2,2))</f>
        <v>N/A</v>
      </c>
      <c r="I89" s="31" t="e">
        <f t="shared" ca="1" si="7"/>
        <v>#DIV/0!</v>
      </c>
      <c r="J89" s="34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</row>
    <row r="90" spans="1:256" ht="12.75" customHeight="1" x14ac:dyDescent="0.2">
      <c r="A90" s="146" t="str">
        <f>'Test Sample Data'!A90</f>
        <v>EIF3A</v>
      </c>
      <c r="B90" s="148" t="s">
        <v>89</v>
      </c>
      <c r="C90" s="31" t="e">
        <f ca="1">'Data pre-processing'!CK90</f>
        <v>#DIV/0!</v>
      </c>
      <c r="D90" s="31" t="e">
        <f ca="1">'Data pre-processing'!CL90</f>
        <v>#DIV/0!</v>
      </c>
      <c r="E90" s="32" t="e">
        <f t="shared" ca="1" si="4"/>
        <v>#DIV/0!</v>
      </c>
      <c r="F90" s="32" t="e">
        <f t="shared" ca="1" si="5"/>
        <v>#DIV/0!</v>
      </c>
      <c r="G90" s="31" t="e">
        <f t="shared" ca="1" si="6"/>
        <v>#DIV/0!</v>
      </c>
      <c r="H90" s="33" t="str">
        <f ca="1">IF(ISERROR(TTEST('Data pre-processing'!AU90:BN90,'Data pre-processing'!BQ90:CJ90,2,2)),"N/A",TTEST('Data pre-processing'!AU90:BN90,'Data pre-processing'!BQ90:CJ90,2,2))</f>
        <v>N/A</v>
      </c>
      <c r="I90" s="31" t="e">
        <f t="shared" ca="1" si="7"/>
        <v>#DIV/0!</v>
      </c>
      <c r="J90" s="34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x14ac:dyDescent="0.2">
      <c r="A91" s="146" t="str">
        <f>'Test Sample Data'!A91</f>
        <v>EIF3B</v>
      </c>
      <c r="B91" s="148" t="s">
        <v>90</v>
      </c>
      <c r="C91" s="31" t="e">
        <f ca="1">'Data pre-processing'!CK91</f>
        <v>#DIV/0!</v>
      </c>
      <c r="D91" s="31" t="e">
        <f ca="1">'Data pre-processing'!CL91</f>
        <v>#DIV/0!</v>
      </c>
      <c r="E91" s="32" t="e">
        <f t="shared" ref="E91:E92" ca="1" si="8">2^-C91</f>
        <v>#DIV/0!</v>
      </c>
      <c r="F91" s="32" t="e">
        <f t="shared" ref="F91:F92" ca="1" si="9">2^-D91</f>
        <v>#DIV/0!</v>
      </c>
      <c r="G91" s="31" t="e">
        <f t="shared" ref="G91:G92" ca="1" si="10">E91/F91</f>
        <v>#DIV/0!</v>
      </c>
      <c r="H91" s="33" t="str">
        <f ca="1">IF(ISERROR(TTEST('Data pre-processing'!AU91:BN91,'Data pre-processing'!BQ91:CJ91,2,2)),"N/A",TTEST('Data pre-processing'!AU91:BN91,'Data pre-processing'!BQ91:CJ91,2,2))</f>
        <v>N/A</v>
      </c>
      <c r="I91" s="31" t="e">
        <f t="shared" ref="I91:I92" ca="1" si="11">IF(G91&gt;1,G91,-1/G91)</f>
        <v>#DIV/0!</v>
      </c>
      <c r="J91" s="34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x14ac:dyDescent="0.2">
      <c r="A92" s="146" t="str">
        <f>'Test Sample Data'!A92</f>
        <v>GAPDH</v>
      </c>
      <c r="B92" s="148" t="s">
        <v>91</v>
      </c>
      <c r="C92" s="31" t="e">
        <f ca="1">'Data pre-processing'!CK92</f>
        <v>#DIV/0!</v>
      </c>
      <c r="D92" s="31" t="e">
        <f ca="1">'Data pre-processing'!CL92</f>
        <v>#DIV/0!</v>
      </c>
      <c r="E92" s="32" t="e">
        <f t="shared" ca="1" si="8"/>
        <v>#DIV/0!</v>
      </c>
      <c r="F92" s="32" t="e">
        <f t="shared" ca="1" si="9"/>
        <v>#DIV/0!</v>
      </c>
      <c r="G92" s="31" t="e">
        <f t="shared" ca="1" si="10"/>
        <v>#DIV/0!</v>
      </c>
      <c r="H92" s="33" t="str">
        <f ca="1">IF(ISERROR(TTEST('Data pre-processing'!AU92:BN92,'Data pre-processing'!BQ92:CJ92,2,2)),"N/A",TTEST('Data pre-processing'!AU92:BN92,'Data pre-processing'!BQ92:CJ92,2,2))</f>
        <v>N/A</v>
      </c>
      <c r="I92" s="31" t="e">
        <f t="shared" ca="1" si="11"/>
        <v>#DIV/0!</v>
      </c>
      <c r="J92" s="34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x14ac:dyDescent="0.2">
      <c r="A93"/>
    </row>
    <row r="94" spans="1:256" x14ac:dyDescent="0.2"/>
  </sheetData>
  <autoFilter ref="A2:J2"/>
  <mergeCells count="3">
    <mergeCell ref="A1:B1"/>
    <mergeCell ref="C1:D1"/>
    <mergeCell ref="E1:F1"/>
  </mergeCells>
  <phoneticPr fontId="0" type="noConversion"/>
  <conditionalFormatting sqref="Z85 AI85 AR85 BA85 BJ85 BS85 CB85 CK85 CT85 DC85 DL85 DU85 ED85 EM85 EV85 FE85 FN85 FW85 GF85 GO85 GX85 HG85 HP85 HY85 IH85 IQ85 H3:H92">
    <cfRule type="cellIs" dxfId="10" priority="84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9" priority="1" stopIfTrue="1" operator="greaterThan">
      <formula>2</formula>
    </cfRule>
    <cfRule type="cellIs" dxfId="8" priority="1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7" priority="111" stopIfTrue="1" operator="greaterThan">
      <formula>2</formula>
    </cfRule>
    <cfRule type="cellIs" dxfId="6" priority="111" stopIfTrue="1" operator="lessThan">
      <formula>0.33</formula>
    </cfRule>
  </conditionalFormatting>
  <conditionalFormatting sqref="G3:G92">
    <cfRule type="cellIs" dxfId="5" priority="138" stopIfTrue="1" operator="lessThan">
      <formula>0.5</formula>
    </cfRule>
    <cfRule type="cellIs" dxfId="4" priority="138" stopIfTrue="1" operator="greaterThanOrEqual">
      <formula>2</formula>
    </cfRule>
    <cfRule type="cellIs" dxfId="3" priority="138" stopIfTrue="1" operator="greaterThan">
      <formula>3</formula>
    </cfRule>
  </conditionalFormatting>
  <conditionalFormatting sqref="I3:I92">
    <cfRule type="cellIs" dxfId="2" priority="139" stopIfTrue="1" operator="lessThanOrEqual">
      <formula>-2</formula>
    </cfRule>
    <cfRule type="cellIs" dxfId="1" priority="139" stopIfTrue="1" operator="greaterThanOrEqual">
      <formula>2</formula>
    </cfRule>
    <cfRule type="cellIs" dxfId="0" priority="139" stopIfTrue="1" operator="greaterThan">
      <formula>3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zoomScale="80" zoomScaleNormal="80" workbookViewId="0"/>
  </sheetViews>
  <sheetFormatPr defaultColWidth="0" defaultRowHeight="15" zeroHeight="1" x14ac:dyDescent="0.2"/>
  <cols>
    <col min="1" max="1" width="9.375" style="17" customWidth="1"/>
    <col min="2" max="2" width="11.125" style="17" customWidth="1"/>
    <col min="3" max="4" width="13.75" style="17" customWidth="1"/>
    <col min="5" max="8" width="7.625" style="17" customWidth="1"/>
    <col min="9" max="9" width="4.625" style="17" customWidth="1"/>
    <col min="10" max="10" width="7.625" style="17" customWidth="1"/>
    <col min="11" max="11" width="11.125" style="17" customWidth="1"/>
    <col min="12" max="13" width="7.625" style="17" customWidth="1"/>
    <col min="14" max="14" width="11.125" style="17" customWidth="1"/>
    <col min="15" max="15" width="11.125" style="17" hidden="1"/>
    <col min="16" max="17" width="13.75" style="17" hidden="1"/>
    <col min="18" max="16383" width="0" style="17" hidden="1"/>
    <col min="16384" max="16384" width="8" style="18" hidden="1"/>
  </cols>
  <sheetData>
    <row r="1" spans="1:256" ht="15" customHeight="1" x14ac:dyDescent="0.25">
      <c r="A1" s="151">
        <v>2</v>
      </c>
      <c r="B1" s="152"/>
      <c r="C1" s="152"/>
      <c r="D1" s="152"/>
      <c r="E1" s="152"/>
      <c r="F1" s="153"/>
      <c r="G1" s="152"/>
      <c r="H1" s="152"/>
      <c r="I1" s="37"/>
      <c r="J1" s="37"/>
    </row>
    <row r="2" spans="1:256" ht="47.25" customHeight="1" x14ac:dyDescent="0.2">
      <c r="A2" s="244" t="s">
        <v>202</v>
      </c>
      <c r="B2" s="245"/>
      <c r="C2" s="245"/>
      <c r="D2" s="245"/>
      <c r="E2" s="245"/>
      <c r="F2" s="245"/>
      <c r="G2" s="245"/>
      <c r="H2" s="246"/>
      <c r="J2" s="37"/>
    </row>
    <row r="3" spans="1:256" ht="15" customHeight="1" x14ac:dyDescent="0.2">
      <c r="A3"/>
      <c r="B3"/>
      <c r="C3"/>
      <c r="D3"/>
      <c r="E3"/>
      <c r="F3"/>
      <c r="G3"/>
      <c r="H3"/>
    </row>
    <row r="4" spans="1:256" ht="30" customHeight="1" x14ac:dyDescent="0.2">
      <c r="A4"/>
      <c r="B4"/>
      <c r="C4"/>
      <c r="D4"/>
      <c r="E4"/>
      <c r="F4"/>
      <c r="G4"/>
      <c r="H4"/>
      <c r="J4" s="249" t="s">
        <v>136</v>
      </c>
      <c r="K4" s="250"/>
      <c r="L4" s="250"/>
      <c r="M4" s="251"/>
      <c r="IS4"/>
      <c r="IT4"/>
      <c r="IU4"/>
      <c r="IV4"/>
    </row>
    <row r="5" spans="1:256" ht="15" customHeight="1" x14ac:dyDescent="0.2">
      <c r="J5" s="252" t="s">
        <v>101</v>
      </c>
      <c r="K5" s="252" t="s">
        <v>100</v>
      </c>
      <c r="L5" s="247" t="s">
        <v>151</v>
      </c>
      <c r="M5" s="248"/>
      <c r="IS5"/>
      <c r="IT5"/>
      <c r="IU5"/>
      <c r="IV5"/>
    </row>
    <row r="6" spans="1:256" ht="30" customHeight="1" x14ac:dyDescent="0.2">
      <c r="J6" s="253"/>
      <c r="K6" s="253"/>
      <c r="L6" s="157" t="str">
        <f>'All expressed genes'!C2</f>
        <v>Test</v>
      </c>
      <c r="M6" s="157" t="str">
        <f>'All expressed genes'!D2</f>
        <v>Control</v>
      </c>
      <c r="IS6"/>
      <c r="IT6"/>
      <c r="IU6"/>
      <c r="IV6"/>
    </row>
    <row r="7" spans="1:256" ht="15" customHeight="1" x14ac:dyDescent="0.2">
      <c r="J7" s="148">
        <f>'Transcript table'!A8</f>
        <v>1</v>
      </c>
      <c r="K7" s="148" t="str">
        <f>'Transcript table'!C8</f>
        <v>ADAR</v>
      </c>
      <c r="L7" s="38" t="e">
        <f ca="1">'All expressed genes'!E3</f>
        <v>#DIV/0!</v>
      </c>
      <c r="M7" s="38" t="e">
        <f ca="1">'All expressed genes'!F3</f>
        <v>#DIV/0!</v>
      </c>
      <c r="IS7"/>
      <c r="IT7"/>
      <c r="IU7"/>
      <c r="IV7"/>
    </row>
    <row r="8" spans="1:256" ht="15" customHeight="1" x14ac:dyDescent="0.2">
      <c r="J8" s="148">
        <f>'Transcript table'!A9</f>
        <v>2</v>
      </c>
      <c r="K8" s="148" t="str">
        <f>'Transcript table'!C9</f>
        <v>ADARB1</v>
      </c>
      <c r="L8" s="38" t="e">
        <f ca="1">'All expressed genes'!E4</f>
        <v>#DIV/0!</v>
      </c>
      <c r="M8" s="38" t="e">
        <f ca="1">'All expressed genes'!F4</f>
        <v>#DIV/0!</v>
      </c>
      <c r="IS8"/>
      <c r="IT8"/>
      <c r="IU8"/>
      <c r="IV8"/>
    </row>
    <row r="9" spans="1:256" ht="15" customHeight="1" x14ac:dyDescent="0.2">
      <c r="J9" s="148">
        <f>'Transcript table'!A10</f>
        <v>3</v>
      </c>
      <c r="K9" s="148" t="str">
        <f>'Transcript table'!C10</f>
        <v>ADARB2</v>
      </c>
      <c r="L9" s="38" t="e">
        <f ca="1">'All expressed genes'!E5</f>
        <v>#DIV/0!</v>
      </c>
      <c r="M9" s="38" t="e">
        <f ca="1">'All expressed genes'!F5</f>
        <v>#DIV/0!</v>
      </c>
      <c r="IS9"/>
      <c r="IT9"/>
      <c r="IU9"/>
      <c r="IV9"/>
    </row>
    <row r="10" spans="1:256" ht="15" customHeight="1" x14ac:dyDescent="0.2">
      <c r="J10" s="148">
        <f>'Transcript table'!A11</f>
        <v>4</v>
      </c>
      <c r="K10" s="148" t="str">
        <f>'Transcript table'!C11</f>
        <v>ADAD1</v>
      </c>
      <c r="L10" s="38" t="e">
        <f ca="1">'All expressed genes'!E6</f>
        <v>#DIV/0!</v>
      </c>
      <c r="M10" s="38" t="e">
        <f ca="1">'All expressed genes'!F6</f>
        <v>#DIV/0!</v>
      </c>
      <c r="IS10"/>
      <c r="IT10"/>
      <c r="IU10"/>
      <c r="IV10"/>
    </row>
    <row r="11" spans="1:256" ht="15" customHeight="1" x14ac:dyDescent="0.2">
      <c r="J11" s="148">
        <f>'Transcript table'!A12</f>
        <v>5</v>
      </c>
      <c r="K11" s="148" t="str">
        <f>'Transcript table'!C12</f>
        <v>ADAD2</v>
      </c>
      <c r="L11" s="38" t="e">
        <f ca="1">'All expressed genes'!E7</f>
        <v>#DIV/0!</v>
      </c>
      <c r="M11" s="38" t="e">
        <f ca="1">'All expressed genes'!F7</f>
        <v>#DIV/0!</v>
      </c>
      <c r="IS11"/>
      <c r="IT11"/>
      <c r="IU11"/>
      <c r="IV11"/>
    </row>
    <row r="12" spans="1:256" ht="15" customHeight="1" x14ac:dyDescent="0.2">
      <c r="B12" s="39" t="e">
        <f ca="1">IF(MIN(L7:M94)&gt;1,10^(2+INT(LOG(MIN(L7:M94)))),10^(INT(LOG(MIN(L7:M94)))))</f>
        <v>#DIV/0!</v>
      </c>
      <c r="C12" s="40" t="e">
        <f ca="1">B12*'Scatter Plot'!A1</f>
        <v>#DIV/0!</v>
      </c>
      <c r="D12" s="40" t="e">
        <f ca="1">C12</f>
        <v>#DIV/0!</v>
      </c>
      <c r="E12" s="40" t="e">
        <f ca="1">B12</f>
        <v>#DIV/0!</v>
      </c>
      <c r="F12" s="41" t="e">
        <f ca="1">B12</f>
        <v>#DIV/0!</v>
      </c>
      <c r="J12" s="148">
        <f>'Transcript table'!A13</f>
        <v>6</v>
      </c>
      <c r="K12" s="148" t="str">
        <f>'Transcript table'!C13</f>
        <v>ADAT1</v>
      </c>
      <c r="L12" s="38" t="e">
        <f ca="1">'All expressed genes'!E8</f>
        <v>#DIV/0!</v>
      </c>
      <c r="M12" s="38" t="e">
        <f ca="1">'All expressed genes'!F8</f>
        <v>#DIV/0!</v>
      </c>
      <c r="IS12"/>
      <c r="IT12"/>
      <c r="IU12"/>
      <c r="IV12"/>
    </row>
    <row r="13" spans="1:256" ht="15" customHeight="1" x14ac:dyDescent="0.2">
      <c r="B13" s="42" t="e">
        <f ca="1">IF(MAX(L7:M94)&gt;1,10^(2+INT(LOG(MAX(L7:M94)))),10^(INT(LOG(MAX(L7:M94)))+1))</f>
        <v>#DIV/0!</v>
      </c>
      <c r="C13" s="43" t="e">
        <f ca="1">B13*'Scatter Plot'!A1</f>
        <v>#DIV/0!</v>
      </c>
      <c r="D13" s="43" t="e">
        <f ca="1">C13</f>
        <v>#DIV/0!</v>
      </c>
      <c r="E13" s="43" t="e">
        <f ca="1">B13</f>
        <v>#DIV/0!</v>
      </c>
      <c r="F13" s="44" t="e">
        <f ca="1">B13</f>
        <v>#DIV/0!</v>
      </c>
      <c r="J13" s="148">
        <f>'Transcript table'!A14</f>
        <v>7</v>
      </c>
      <c r="K13" s="148" t="str">
        <f>'Transcript table'!C14</f>
        <v>ADAT2</v>
      </c>
      <c r="L13" s="38" t="e">
        <f ca="1">'All expressed genes'!E9</f>
        <v>#DIV/0!</v>
      </c>
      <c r="M13" s="38" t="e">
        <f ca="1">'All expressed genes'!F9</f>
        <v>#DIV/0!</v>
      </c>
      <c r="IS13"/>
      <c r="IT13"/>
      <c r="IU13"/>
      <c r="IV13"/>
    </row>
    <row r="14" spans="1:256" ht="15" customHeight="1" x14ac:dyDescent="0.2">
      <c r="J14" s="148">
        <f>'Transcript table'!A15</f>
        <v>8</v>
      </c>
      <c r="K14" s="148" t="str">
        <f>'Transcript table'!C15</f>
        <v>ADAT3</v>
      </c>
      <c r="L14" s="38" t="e">
        <f ca="1">'All expressed genes'!E10</f>
        <v>#DIV/0!</v>
      </c>
      <c r="M14" s="38" t="e">
        <f ca="1">'All expressed genes'!F10</f>
        <v>#DIV/0!</v>
      </c>
      <c r="IS14"/>
      <c r="IT14"/>
      <c r="IU14"/>
      <c r="IV14"/>
    </row>
    <row r="15" spans="1:256" ht="15" customHeight="1" x14ac:dyDescent="0.2">
      <c r="J15" s="148">
        <f>'Transcript table'!A16</f>
        <v>9</v>
      </c>
      <c r="K15" s="148" t="str">
        <f>'Transcript table'!C16</f>
        <v>TDG</v>
      </c>
      <c r="L15" s="38" t="e">
        <f ca="1">'All expressed genes'!E11</f>
        <v>#DIV/0!</v>
      </c>
      <c r="M15" s="38" t="e">
        <f ca="1">'All expressed genes'!F11</f>
        <v>#DIV/0!</v>
      </c>
      <c r="IS15"/>
      <c r="IT15"/>
      <c r="IU15"/>
      <c r="IV15"/>
    </row>
    <row r="16" spans="1:256" ht="15" customHeight="1" x14ac:dyDescent="0.2">
      <c r="J16" s="148">
        <f>'Transcript table'!A17</f>
        <v>10</v>
      </c>
      <c r="K16" s="148" t="str">
        <f>'Transcript table'!C17</f>
        <v>SMUG1</v>
      </c>
      <c r="L16" s="38" t="e">
        <f ca="1">'All expressed genes'!E12</f>
        <v>#DIV/0!</v>
      </c>
      <c r="M16" s="38" t="e">
        <f ca="1">'All expressed genes'!F12</f>
        <v>#DIV/0!</v>
      </c>
      <c r="IS16"/>
      <c r="IT16"/>
      <c r="IU16"/>
      <c r="IV16"/>
    </row>
    <row r="17" spans="10:256" ht="15" customHeight="1" x14ac:dyDescent="0.2">
      <c r="J17" s="148">
        <f>'Transcript table'!A18</f>
        <v>11</v>
      </c>
      <c r="K17" s="148" t="str">
        <f>'Transcript table'!C18</f>
        <v>CHTOP</v>
      </c>
      <c r="L17" s="38" t="e">
        <f ca="1">'All expressed genes'!E13</f>
        <v>#DIV/0!</v>
      </c>
      <c r="M17" s="38" t="e">
        <f ca="1">'All expressed genes'!F13</f>
        <v>#DIV/0!</v>
      </c>
      <c r="IS17"/>
      <c r="IT17"/>
      <c r="IU17"/>
      <c r="IV17"/>
    </row>
    <row r="18" spans="10:256" ht="15" customHeight="1" x14ac:dyDescent="0.2">
      <c r="J18" s="148">
        <f>'Transcript table'!A19</f>
        <v>12</v>
      </c>
      <c r="K18" s="148" t="str">
        <f>'Transcript table'!C19</f>
        <v>ERH</v>
      </c>
      <c r="L18" s="38" t="e">
        <f ca="1">'All expressed genes'!E14</f>
        <v>#DIV/0!</v>
      </c>
      <c r="M18" s="38" t="e">
        <f ca="1">'All expressed genes'!F14</f>
        <v>#DIV/0!</v>
      </c>
      <c r="IS18"/>
      <c r="IT18"/>
      <c r="IU18"/>
      <c r="IV18"/>
    </row>
    <row r="19" spans="10:256" ht="15" customHeight="1" x14ac:dyDescent="0.2">
      <c r="J19" s="148">
        <f>'Transcript table'!A20</f>
        <v>13</v>
      </c>
      <c r="K19" s="148" t="str">
        <f>'Transcript table'!C20</f>
        <v>HMCES</v>
      </c>
      <c r="L19" s="38" t="e">
        <f ca="1">'All expressed genes'!E15</f>
        <v>#DIV/0!</v>
      </c>
      <c r="M19" s="38" t="e">
        <f ca="1">'All expressed genes'!F15</f>
        <v>#DIV/0!</v>
      </c>
      <c r="IS19"/>
      <c r="IT19"/>
      <c r="IU19"/>
      <c r="IV19"/>
    </row>
    <row r="20" spans="10:256" ht="15" customHeight="1" x14ac:dyDescent="0.2">
      <c r="J20" s="148">
        <f>'Transcript table'!A21</f>
        <v>14</v>
      </c>
      <c r="K20" s="148" t="str">
        <f>'Transcript table'!C21</f>
        <v>MEP50</v>
      </c>
      <c r="L20" s="38" t="e">
        <f ca="1">'All expressed genes'!E16</f>
        <v>#DIV/0!</v>
      </c>
      <c r="M20" s="38" t="e">
        <f ca="1">'All expressed genes'!F16</f>
        <v>#DIV/0!</v>
      </c>
      <c r="IS20"/>
      <c r="IT20"/>
      <c r="IU20"/>
      <c r="IV20"/>
    </row>
    <row r="21" spans="10:256" ht="15" customHeight="1" x14ac:dyDescent="0.2">
      <c r="J21" s="148">
        <f>'Transcript table'!A22</f>
        <v>15</v>
      </c>
      <c r="K21" s="148" t="str">
        <f>'Transcript table'!C22</f>
        <v>MGME1</v>
      </c>
      <c r="L21" s="38" t="e">
        <f ca="1">'All expressed genes'!E17</f>
        <v>#DIV/0!</v>
      </c>
      <c r="M21" s="38" t="e">
        <f ca="1">'All expressed genes'!F17</f>
        <v>#DIV/0!</v>
      </c>
      <c r="IS21"/>
      <c r="IT21"/>
      <c r="IU21"/>
      <c r="IV21"/>
    </row>
    <row r="22" spans="10:256" ht="15" customHeight="1" x14ac:dyDescent="0.2">
      <c r="J22" s="148">
        <f>'Transcript table'!A23</f>
        <v>16</v>
      </c>
      <c r="K22" s="148" t="str">
        <f>'Transcript table'!C23</f>
        <v>NEIL1</v>
      </c>
      <c r="L22" s="38" t="e">
        <f ca="1">'All expressed genes'!E18</f>
        <v>#DIV/0!</v>
      </c>
      <c r="M22" s="38" t="e">
        <f ca="1">'All expressed genes'!F18</f>
        <v>#DIV/0!</v>
      </c>
      <c r="IS22"/>
      <c r="IT22"/>
      <c r="IU22"/>
      <c r="IV22"/>
    </row>
    <row r="23" spans="10:256" ht="15" customHeight="1" x14ac:dyDescent="0.2">
      <c r="J23" s="148">
        <f>'Transcript table'!A24</f>
        <v>17</v>
      </c>
      <c r="K23" s="148" t="str">
        <f>'Transcript table'!C24</f>
        <v>PRMT1</v>
      </c>
      <c r="L23" s="38" t="e">
        <f ca="1">'All expressed genes'!E19</f>
        <v>#DIV/0!</v>
      </c>
      <c r="M23" s="38" t="e">
        <f ca="1">'All expressed genes'!F19</f>
        <v>#DIV/0!</v>
      </c>
      <c r="IS23"/>
      <c r="IT23"/>
      <c r="IU23"/>
      <c r="IV23"/>
    </row>
    <row r="24" spans="10:256" ht="15" customHeight="1" x14ac:dyDescent="0.2">
      <c r="J24" s="148">
        <f>'Transcript table'!A25</f>
        <v>18</v>
      </c>
      <c r="K24" s="148" t="str">
        <f>'Transcript table'!C25</f>
        <v>PRMT5</v>
      </c>
      <c r="L24" s="38" t="e">
        <f ca="1">'All expressed genes'!E20</f>
        <v>#DIV/0!</v>
      </c>
      <c r="M24" s="38" t="e">
        <f ca="1">'All expressed genes'!F20</f>
        <v>#DIV/0!</v>
      </c>
      <c r="IS24"/>
      <c r="IT24"/>
      <c r="IU24"/>
      <c r="IV24"/>
    </row>
    <row r="25" spans="10:256" ht="15" customHeight="1" x14ac:dyDescent="0.2">
      <c r="J25" s="148">
        <f>'Transcript table'!A26</f>
        <v>19</v>
      </c>
      <c r="K25" s="148" t="str">
        <f>'Transcript table'!C26</f>
        <v>THYN1</v>
      </c>
      <c r="L25" s="38" t="e">
        <f ca="1">'All expressed genes'!E21</f>
        <v>#DIV/0!</v>
      </c>
      <c r="M25" s="38" t="e">
        <f ca="1">'All expressed genes'!F21</f>
        <v>#DIV/0!</v>
      </c>
      <c r="IS25"/>
      <c r="IT25"/>
      <c r="IU25"/>
      <c r="IV25"/>
    </row>
    <row r="26" spans="10:256" ht="15" customHeight="1" x14ac:dyDescent="0.2">
      <c r="J26" s="148">
        <f>'Transcript table'!A27</f>
        <v>20</v>
      </c>
      <c r="K26" s="148" t="str">
        <f>'Transcript table'!C27</f>
        <v>WDR76</v>
      </c>
      <c r="L26" s="38" t="e">
        <f ca="1">'All expressed genes'!E22</f>
        <v>#DIV/0!</v>
      </c>
      <c r="M26" s="38" t="e">
        <f ca="1">'All expressed genes'!F22</f>
        <v>#DIV/0!</v>
      </c>
      <c r="IS26"/>
      <c r="IT26"/>
      <c r="IU26"/>
      <c r="IV26"/>
    </row>
    <row r="27" spans="10:256" ht="15" customHeight="1" x14ac:dyDescent="0.2">
      <c r="J27" s="148">
        <f>'Transcript table'!A28</f>
        <v>21</v>
      </c>
      <c r="K27" s="148" t="str">
        <f>'Transcript table'!C28</f>
        <v>WT1</v>
      </c>
      <c r="L27" s="38" t="e">
        <f ca="1">'All expressed genes'!E23</f>
        <v>#DIV/0!</v>
      </c>
      <c r="M27" s="38" t="e">
        <f ca="1">'All expressed genes'!F23</f>
        <v>#DIV/0!</v>
      </c>
      <c r="IS27"/>
      <c r="IT27"/>
      <c r="IU27"/>
      <c r="IV27"/>
    </row>
    <row r="28" spans="10:256" ht="15" customHeight="1" x14ac:dyDescent="0.2">
      <c r="J28" s="148">
        <f>'Transcript table'!A29</f>
        <v>22</v>
      </c>
      <c r="K28" s="148" t="str">
        <f>'Transcript table'!C29</f>
        <v>EGR1</v>
      </c>
      <c r="L28" s="38" t="e">
        <f ca="1">'All expressed genes'!E24</f>
        <v>#DIV/0!</v>
      </c>
      <c r="M28" s="38" t="e">
        <f ca="1">'All expressed genes'!F24</f>
        <v>#DIV/0!</v>
      </c>
      <c r="IS28"/>
      <c r="IT28"/>
      <c r="IU28"/>
      <c r="IV28"/>
    </row>
    <row r="29" spans="10:256" ht="15" customHeight="1" x14ac:dyDescent="0.2">
      <c r="J29" s="148">
        <f>'Transcript table'!A30</f>
        <v>23</v>
      </c>
      <c r="K29" s="148" t="str">
        <f>'Transcript table'!C30</f>
        <v>HSD17B10</v>
      </c>
      <c r="L29" s="38" t="e">
        <f ca="1">'All expressed genes'!E25</f>
        <v>#DIV/0!</v>
      </c>
      <c r="M29" s="38" t="e">
        <f ca="1">'All expressed genes'!F25</f>
        <v>#DIV/0!</v>
      </c>
      <c r="IS29"/>
      <c r="IT29"/>
      <c r="IU29"/>
      <c r="IV29"/>
    </row>
    <row r="30" spans="10:256" ht="15" customHeight="1" x14ac:dyDescent="0.2">
      <c r="J30" s="148">
        <f>'Transcript table'!A31</f>
        <v>24</v>
      </c>
      <c r="K30" s="148" t="str">
        <f>'Transcript table'!C31</f>
        <v>KIAA0391</v>
      </c>
      <c r="L30" s="38" t="e">
        <f ca="1">'All expressed genes'!E26</f>
        <v>#DIV/0!</v>
      </c>
      <c r="M30" s="38" t="e">
        <f ca="1">'All expressed genes'!F26</f>
        <v>#DIV/0!</v>
      </c>
      <c r="IS30"/>
      <c r="IT30"/>
      <c r="IU30"/>
      <c r="IV30"/>
    </row>
    <row r="31" spans="10:256" ht="15" customHeight="1" x14ac:dyDescent="0.2">
      <c r="J31" s="148">
        <f>'Transcript table'!A32</f>
        <v>25</v>
      </c>
      <c r="K31" s="148" t="str">
        <f>'Transcript table'!C32</f>
        <v>TRMT10C</v>
      </c>
      <c r="L31" s="38" t="e">
        <f ca="1">'All expressed genes'!E27</f>
        <v>#DIV/0!</v>
      </c>
      <c r="M31" s="38" t="e">
        <f ca="1">'All expressed genes'!F27</f>
        <v>#DIV/0!</v>
      </c>
      <c r="IS31"/>
      <c r="IT31"/>
      <c r="IU31"/>
      <c r="IV31"/>
    </row>
    <row r="32" spans="10:256" ht="15" customHeight="1" x14ac:dyDescent="0.2">
      <c r="J32" s="148">
        <f>'Transcript table'!A33</f>
        <v>26</v>
      </c>
      <c r="K32" s="148" t="str">
        <f>'Transcript table'!C33</f>
        <v>TRMT6</v>
      </c>
      <c r="L32" s="38" t="e">
        <f ca="1">'All expressed genes'!E28</f>
        <v>#DIV/0!</v>
      </c>
      <c r="M32" s="38" t="e">
        <f ca="1">'All expressed genes'!F28</f>
        <v>#DIV/0!</v>
      </c>
      <c r="IS32"/>
      <c r="IT32"/>
      <c r="IU32"/>
      <c r="IV32"/>
    </row>
    <row r="33" spans="10:256" ht="15" customHeight="1" x14ac:dyDescent="0.2">
      <c r="J33" s="148">
        <f>'Transcript table'!A34</f>
        <v>27</v>
      </c>
      <c r="K33" s="148" t="str">
        <f>'Transcript table'!C34</f>
        <v>TRMT61A</v>
      </c>
      <c r="L33" s="38" t="e">
        <f ca="1">'All expressed genes'!E29</f>
        <v>#DIV/0!</v>
      </c>
      <c r="M33" s="38" t="e">
        <f ca="1">'All expressed genes'!F29</f>
        <v>#DIV/0!</v>
      </c>
      <c r="IS33"/>
      <c r="IT33"/>
      <c r="IU33"/>
      <c r="IV33"/>
    </row>
    <row r="34" spans="10:256" ht="15" customHeight="1" x14ac:dyDescent="0.2">
      <c r="J34" s="148">
        <f>'Transcript table'!A35</f>
        <v>28</v>
      </c>
      <c r="K34" s="148" t="str">
        <f>'Transcript table'!C35</f>
        <v>TRMT61B</v>
      </c>
      <c r="L34" s="38" t="e">
        <f ca="1">'All expressed genes'!E30</f>
        <v>#DIV/0!</v>
      </c>
      <c r="M34" s="38" t="e">
        <f ca="1">'All expressed genes'!F30</f>
        <v>#DIV/0!</v>
      </c>
      <c r="IS34"/>
      <c r="IT34"/>
      <c r="IU34"/>
      <c r="IV34"/>
    </row>
    <row r="35" spans="10:256" ht="15" customHeight="1" x14ac:dyDescent="0.2">
      <c r="J35" s="148">
        <f>'Transcript table'!A36</f>
        <v>29</v>
      </c>
      <c r="K35" s="148" t="str">
        <f>'Transcript table'!C36</f>
        <v>ALKBH3</v>
      </c>
      <c r="L35" s="38" t="e">
        <f ca="1">'All expressed genes'!E31</f>
        <v>#DIV/0!</v>
      </c>
      <c r="M35" s="38" t="e">
        <f ca="1">'All expressed genes'!F31</f>
        <v>#DIV/0!</v>
      </c>
      <c r="IS35"/>
      <c r="IT35"/>
      <c r="IU35"/>
      <c r="IV35"/>
    </row>
    <row r="36" spans="10:256" ht="15" customHeight="1" x14ac:dyDescent="0.2">
      <c r="J36" s="148">
        <f>'Transcript table'!A37</f>
        <v>30</v>
      </c>
      <c r="K36" s="148" t="str">
        <f>'Transcript table'!C37</f>
        <v>ALKBH1</v>
      </c>
      <c r="L36" s="38" t="e">
        <f ca="1">'All expressed genes'!E32</f>
        <v>#DIV/0!</v>
      </c>
      <c r="M36" s="38" t="e">
        <f ca="1">'All expressed genes'!F32</f>
        <v>#DIV/0!</v>
      </c>
      <c r="IS36"/>
      <c r="IT36"/>
      <c r="IU36"/>
      <c r="IV36"/>
    </row>
    <row r="37" spans="10:256" ht="15" customHeight="1" x14ac:dyDescent="0.2">
      <c r="J37" s="148">
        <f>'Transcript table'!A38</f>
        <v>31</v>
      </c>
      <c r="K37" s="148" t="str">
        <f>'Transcript table'!C38</f>
        <v>NSUN2</v>
      </c>
      <c r="L37" s="38" t="e">
        <f ca="1">'All expressed genes'!E33</f>
        <v>#DIV/0!</v>
      </c>
      <c r="M37" s="38" t="e">
        <f ca="1">'All expressed genes'!F33</f>
        <v>#DIV/0!</v>
      </c>
      <c r="IS37"/>
      <c r="IT37"/>
      <c r="IU37"/>
      <c r="IV37"/>
    </row>
    <row r="38" spans="10:256" ht="15" customHeight="1" x14ac:dyDescent="0.2">
      <c r="J38" s="148">
        <f>'Transcript table'!A39</f>
        <v>32</v>
      </c>
      <c r="K38" s="148" t="str">
        <f>'Transcript table'!C39</f>
        <v>TRDMT1</v>
      </c>
      <c r="L38" s="38" t="e">
        <f ca="1">'All expressed genes'!E34</f>
        <v>#DIV/0!</v>
      </c>
      <c r="M38" s="38" t="e">
        <f ca="1">'All expressed genes'!F34</f>
        <v>#DIV/0!</v>
      </c>
      <c r="IS38"/>
      <c r="IT38"/>
      <c r="IU38"/>
      <c r="IV38"/>
    </row>
    <row r="39" spans="10:256" ht="15" customHeight="1" x14ac:dyDescent="0.2">
      <c r="J39" s="148">
        <f>'Transcript table'!A40</f>
        <v>33</v>
      </c>
      <c r="K39" s="148" t="str">
        <f>'Transcript table'!C40</f>
        <v>MECP2</v>
      </c>
      <c r="L39" s="38" t="e">
        <f ca="1">'All expressed genes'!E35</f>
        <v>#DIV/0!</v>
      </c>
      <c r="M39" s="38" t="e">
        <f ca="1">'All expressed genes'!F35</f>
        <v>#DIV/0!</v>
      </c>
      <c r="IS39"/>
      <c r="IT39"/>
      <c r="IU39"/>
      <c r="IV39"/>
    </row>
    <row r="40" spans="10:256" ht="15" customHeight="1" x14ac:dyDescent="0.2">
      <c r="J40" s="148">
        <f>'Transcript table'!A41</f>
        <v>34</v>
      </c>
      <c r="K40" s="148" t="str">
        <f>'Transcript table'!C41</f>
        <v>UHRF1</v>
      </c>
      <c r="L40" s="38" t="e">
        <f ca="1">'All expressed genes'!E36</f>
        <v>#DIV/0!</v>
      </c>
      <c r="M40" s="38" t="e">
        <f ca="1">'All expressed genes'!F36</f>
        <v>#DIV/0!</v>
      </c>
      <c r="IS40"/>
      <c r="IT40"/>
      <c r="IU40"/>
      <c r="IV40"/>
    </row>
    <row r="41" spans="10:256" ht="15" customHeight="1" x14ac:dyDescent="0.2">
      <c r="J41" s="148">
        <f>'Transcript table'!A42</f>
        <v>35</v>
      </c>
      <c r="K41" s="148" t="str">
        <f>'Transcript table'!C42</f>
        <v>DNMT1 </v>
      </c>
      <c r="L41" s="38" t="e">
        <f ca="1">'All expressed genes'!E37</f>
        <v>#DIV/0!</v>
      </c>
      <c r="M41" s="38" t="e">
        <f ca="1">'All expressed genes'!F37</f>
        <v>#DIV/0!</v>
      </c>
      <c r="IS41"/>
      <c r="IT41"/>
      <c r="IU41"/>
      <c r="IV41"/>
    </row>
    <row r="42" spans="10:256" ht="15" customHeight="1" x14ac:dyDescent="0.2">
      <c r="J42" s="148">
        <f>'Transcript table'!A43</f>
        <v>36</v>
      </c>
      <c r="K42" s="148" t="str">
        <f>'Transcript table'!C43</f>
        <v>DNMT3A</v>
      </c>
      <c r="L42" s="38" t="e">
        <f ca="1">'All expressed genes'!E38</f>
        <v>#DIV/0!</v>
      </c>
      <c r="M42" s="38" t="e">
        <f ca="1">'All expressed genes'!F38</f>
        <v>#DIV/0!</v>
      </c>
      <c r="IS42"/>
      <c r="IT42"/>
      <c r="IU42"/>
      <c r="IV42"/>
    </row>
    <row r="43" spans="10:256" ht="15" customHeight="1" x14ac:dyDescent="0.2">
      <c r="J43" s="148">
        <f>'Transcript table'!A44</f>
        <v>37</v>
      </c>
      <c r="K43" s="148" t="str">
        <f>'Transcript table'!C44</f>
        <v>DNMT3B</v>
      </c>
      <c r="L43" s="38" t="e">
        <f ca="1">'All expressed genes'!E39</f>
        <v>#DIV/0!</v>
      </c>
      <c r="M43" s="38" t="e">
        <f ca="1">'All expressed genes'!F39</f>
        <v>#DIV/0!</v>
      </c>
      <c r="IS43"/>
      <c r="IT43"/>
      <c r="IU43"/>
      <c r="IV43"/>
    </row>
    <row r="44" spans="10:256" ht="15" customHeight="1" x14ac:dyDescent="0.2">
      <c r="J44" s="148">
        <f>'Transcript table'!A45</f>
        <v>38</v>
      </c>
      <c r="K44" s="148" t="str">
        <f>'Transcript table'!C45</f>
        <v>DNMT3L</v>
      </c>
      <c r="L44" s="38" t="e">
        <f ca="1">'All expressed genes'!E40</f>
        <v>#DIV/0!</v>
      </c>
      <c r="M44" s="38" t="e">
        <f ca="1">'All expressed genes'!F40</f>
        <v>#DIV/0!</v>
      </c>
      <c r="IS44"/>
      <c r="IT44"/>
      <c r="IU44"/>
      <c r="IV44"/>
    </row>
    <row r="45" spans="10:256" ht="15" customHeight="1" x14ac:dyDescent="0.2">
      <c r="J45" s="148">
        <f>'Transcript table'!A46</f>
        <v>39</v>
      </c>
      <c r="K45" s="148" t="str">
        <f>'Transcript table'!C46</f>
        <v>NOP2</v>
      </c>
      <c r="L45" s="38" t="e">
        <f ca="1">'All expressed genes'!E41</f>
        <v>#DIV/0!</v>
      </c>
      <c r="M45" s="38" t="e">
        <f ca="1">'All expressed genes'!F41</f>
        <v>#DIV/0!</v>
      </c>
      <c r="IS45"/>
      <c r="IT45"/>
      <c r="IU45"/>
      <c r="IV45"/>
    </row>
    <row r="46" spans="10:256" ht="15" customHeight="1" x14ac:dyDescent="0.2">
      <c r="J46" s="148">
        <f>'Transcript table'!A47</f>
        <v>40</v>
      </c>
      <c r="K46" s="148" t="str">
        <f>'Transcript table'!C47</f>
        <v>NSUN3</v>
      </c>
      <c r="L46" s="38" t="e">
        <f ca="1">'All expressed genes'!E42</f>
        <v>#DIV/0!</v>
      </c>
      <c r="M46" s="38" t="e">
        <f ca="1">'All expressed genes'!F42</f>
        <v>#DIV/0!</v>
      </c>
      <c r="IS46"/>
      <c r="IT46"/>
      <c r="IU46"/>
      <c r="IV46"/>
    </row>
    <row r="47" spans="10:256" ht="15" customHeight="1" x14ac:dyDescent="0.2">
      <c r="J47" s="148">
        <f>'Transcript table'!A48</f>
        <v>41</v>
      </c>
      <c r="K47" s="148" t="str">
        <f>'Transcript table'!C48</f>
        <v>NSUN4</v>
      </c>
      <c r="L47" s="38" t="e">
        <f ca="1">'All expressed genes'!E43</f>
        <v>#DIV/0!</v>
      </c>
      <c r="M47" s="38" t="e">
        <f ca="1">'All expressed genes'!F43</f>
        <v>#DIV/0!</v>
      </c>
      <c r="IS47"/>
      <c r="IT47"/>
      <c r="IU47"/>
      <c r="IV47"/>
    </row>
    <row r="48" spans="10:256" ht="15" customHeight="1" x14ac:dyDescent="0.2">
      <c r="J48" s="148">
        <f>'Transcript table'!A49</f>
        <v>42</v>
      </c>
      <c r="K48" s="148" t="str">
        <f>'Transcript table'!C49</f>
        <v>NSUN5</v>
      </c>
      <c r="L48" s="38" t="e">
        <f ca="1">'All expressed genes'!E44</f>
        <v>#DIV/0!</v>
      </c>
      <c r="M48" s="38" t="e">
        <f ca="1">'All expressed genes'!F44</f>
        <v>#DIV/0!</v>
      </c>
      <c r="IS48"/>
      <c r="IT48"/>
      <c r="IU48"/>
      <c r="IV48"/>
    </row>
    <row r="49" spans="10:256" ht="15" customHeight="1" x14ac:dyDescent="0.2">
      <c r="J49" s="148">
        <f>'Transcript table'!A50</f>
        <v>43</v>
      </c>
      <c r="K49" s="148" t="str">
        <f>'Transcript table'!C50</f>
        <v>TET1</v>
      </c>
      <c r="L49" s="38" t="e">
        <f ca="1">'All expressed genes'!E45</f>
        <v>#DIV/0!</v>
      </c>
      <c r="M49" s="38" t="e">
        <f ca="1">'All expressed genes'!F45</f>
        <v>#DIV/0!</v>
      </c>
      <c r="IS49"/>
      <c r="IT49"/>
      <c r="IU49"/>
      <c r="IV49"/>
    </row>
    <row r="50" spans="10:256" ht="15" customHeight="1" x14ac:dyDescent="0.2">
      <c r="J50" s="148">
        <f>'Transcript table'!A51</f>
        <v>44</v>
      </c>
      <c r="K50" s="148" t="str">
        <f>'Transcript table'!C51</f>
        <v>TET2</v>
      </c>
      <c r="L50" s="38" t="e">
        <f ca="1">'All expressed genes'!E46</f>
        <v>#DIV/0!</v>
      </c>
      <c r="M50" s="38" t="e">
        <f ca="1">'All expressed genes'!F46</f>
        <v>#DIV/0!</v>
      </c>
      <c r="IS50"/>
      <c r="IT50"/>
      <c r="IU50"/>
      <c r="IV50"/>
    </row>
    <row r="51" spans="10:256" ht="15" customHeight="1" x14ac:dyDescent="0.2">
      <c r="J51" s="148">
        <f>'Transcript table'!A52</f>
        <v>45</v>
      </c>
      <c r="K51" s="148" t="str">
        <f>'Transcript table'!C52</f>
        <v>TET3</v>
      </c>
      <c r="L51" s="38" t="e">
        <f ca="1">'All expressed genes'!E47</f>
        <v>#DIV/0!</v>
      </c>
      <c r="M51" s="38" t="e">
        <f ca="1">'All expressed genes'!F47</f>
        <v>#DIV/0!</v>
      </c>
      <c r="IS51"/>
      <c r="IT51"/>
      <c r="IU51"/>
      <c r="IV51"/>
    </row>
    <row r="52" spans="10:256" ht="15" customHeight="1" x14ac:dyDescent="0.2">
      <c r="J52" s="148">
        <f>'Transcript table'!A53</f>
        <v>46</v>
      </c>
      <c r="K52" s="148" t="str">
        <f>'Transcript table'!C53</f>
        <v>HNRNPA2B1</v>
      </c>
      <c r="L52" s="38" t="e">
        <f ca="1">'All expressed genes'!E48</f>
        <v>#DIV/0!</v>
      </c>
      <c r="M52" s="38" t="e">
        <f ca="1">'All expressed genes'!F48</f>
        <v>#DIV/0!</v>
      </c>
      <c r="IS52"/>
      <c r="IT52"/>
      <c r="IU52"/>
      <c r="IV52"/>
    </row>
    <row r="53" spans="10:256" ht="15" customHeight="1" x14ac:dyDescent="0.2">
      <c r="J53" s="148">
        <f>'Transcript table'!A54</f>
        <v>47</v>
      </c>
      <c r="K53" s="148" t="str">
        <f>'Transcript table'!C54</f>
        <v>HNRNPA2B1</v>
      </c>
      <c r="L53" s="38" t="e">
        <f ca="1">'All expressed genes'!E49</f>
        <v>#DIV/0!</v>
      </c>
      <c r="M53" s="38" t="e">
        <f ca="1">'All expressed genes'!F49</f>
        <v>#DIV/0!</v>
      </c>
      <c r="IS53"/>
      <c r="IT53"/>
      <c r="IU53"/>
      <c r="IV53"/>
    </row>
    <row r="54" spans="10:256" ht="15" customHeight="1" x14ac:dyDescent="0.2">
      <c r="J54" s="148">
        <f>'Transcript table'!A55</f>
        <v>48</v>
      </c>
      <c r="K54" s="148" t="str">
        <f>'Transcript table'!C55</f>
        <v>HNRNPC1</v>
      </c>
      <c r="L54" s="38" t="e">
        <f ca="1">'All expressed genes'!E50</f>
        <v>#DIV/0!</v>
      </c>
      <c r="M54" s="38" t="e">
        <f ca="1">'All expressed genes'!F50</f>
        <v>#DIV/0!</v>
      </c>
      <c r="IS54"/>
      <c r="IT54"/>
      <c r="IU54"/>
      <c r="IV54"/>
    </row>
    <row r="55" spans="10:256" ht="15" customHeight="1" x14ac:dyDescent="0.2">
      <c r="J55" s="148">
        <f>'Transcript table'!A56</f>
        <v>49</v>
      </c>
      <c r="K55" s="148" t="str">
        <f>'Transcript table'!C56</f>
        <v>HNRNPC2</v>
      </c>
      <c r="L55" s="38" t="e">
        <f ca="1">'All expressed genes'!E51</f>
        <v>#DIV/0!</v>
      </c>
      <c r="M55" s="38" t="e">
        <f ca="1">'All expressed genes'!F51</f>
        <v>#DIV/0!</v>
      </c>
      <c r="IS55"/>
      <c r="IT55"/>
      <c r="IU55"/>
      <c r="IV55"/>
    </row>
    <row r="56" spans="10:256" ht="15" customHeight="1" x14ac:dyDescent="0.2">
      <c r="J56" s="148">
        <f>'Transcript table'!A57</f>
        <v>50</v>
      </c>
      <c r="K56" s="148" t="str">
        <f>'Transcript table'!C57</f>
        <v xml:space="preserve">YTHDC1 </v>
      </c>
      <c r="L56" s="38" t="e">
        <f ca="1">'All expressed genes'!E52</f>
        <v>#DIV/0!</v>
      </c>
      <c r="M56" s="38" t="e">
        <f ca="1">'All expressed genes'!F52</f>
        <v>#DIV/0!</v>
      </c>
      <c r="IS56"/>
      <c r="IT56"/>
      <c r="IU56"/>
      <c r="IV56"/>
    </row>
    <row r="57" spans="10:256" ht="15" customHeight="1" x14ac:dyDescent="0.2">
      <c r="J57" s="148">
        <f>'Transcript table'!A58</f>
        <v>51</v>
      </c>
      <c r="K57" s="148" t="str">
        <f>'Transcript table'!C58</f>
        <v>YTHDC2</v>
      </c>
      <c r="L57" s="38" t="e">
        <f ca="1">'All expressed genes'!E53</f>
        <v>#DIV/0!</v>
      </c>
      <c r="M57" s="38" t="e">
        <f ca="1">'All expressed genes'!F53</f>
        <v>#DIV/0!</v>
      </c>
      <c r="IS57"/>
      <c r="IT57"/>
      <c r="IU57"/>
      <c r="IV57"/>
    </row>
    <row r="58" spans="10:256" ht="15" customHeight="1" x14ac:dyDescent="0.2">
      <c r="J58" s="148">
        <f>'Transcript table'!A59</f>
        <v>52</v>
      </c>
      <c r="K58" s="148" t="str">
        <f>'Transcript table'!C59</f>
        <v>YTHDF1</v>
      </c>
      <c r="L58" s="38" t="e">
        <f ca="1">'All expressed genes'!E54</f>
        <v>#DIV/0!</v>
      </c>
      <c r="M58" s="38" t="e">
        <f ca="1">'All expressed genes'!F54</f>
        <v>#DIV/0!</v>
      </c>
      <c r="IS58"/>
      <c r="IT58"/>
      <c r="IU58"/>
      <c r="IV58"/>
    </row>
    <row r="59" spans="10:256" ht="15" customHeight="1" x14ac:dyDescent="0.2">
      <c r="J59" s="148">
        <f>'Transcript table'!A60</f>
        <v>53</v>
      </c>
      <c r="K59" s="148" t="str">
        <f>'Transcript table'!C60</f>
        <v>YTHDF2</v>
      </c>
      <c r="L59" s="38" t="e">
        <f ca="1">'All expressed genes'!E55</f>
        <v>#DIV/0!</v>
      </c>
      <c r="M59" s="38" t="e">
        <f ca="1">'All expressed genes'!F55</f>
        <v>#DIV/0!</v>
      </c>
      <c r="IS59"/>
      <c r="IT59"/>
      <c r="IU59"/>
      <c r="IV59"/>
    </row>
    <row r="60" spans="10:256" ht="15" customHeight="1" x14ac:dyDescent="0.2">
      <c r="J60" s="148">
        <f>'Transcript table'!A61</f>
        <v>54</v>
      </c>
      <c r="K60" s="148" t="str">
        <f>'Transcript table'!C61</f>
        <v>YTHDF3</v>
      </c>
      <c r="L60" s="38" t="e">
        <f ca="1">'All expressed genes'!E56</f>
        <v>#DIV/0!</v>
      </c>
      <c r="M60" s="38" t="e">
        <f ca="1">'All expressed genes'!F56</f>
        <v>#DIV/0!</v>
      </c>
      <c r="IS60"/>
      <c r="IT60"/>
      <c r="IU60"/>
      <c r="IV60"/>
    </row>
    <row r="61" spans="10:256" ht="15" customHeight="1" x14ac:dyDescent="0.2">
      <c r="J61" s="148">
        <f>'Transcript table'!A62</f>
        <v>55</v>
      </c>
      <c r="K61" s="148" t="str">
        <f>'Transcript table'!C62</f>
        <v>ELAVL1</v>
      </c>
      <c r="L61" s="38" t="e">
        <f ca="1">'All expressed genes'!E57</f>
        <v>#DIV/0!</v>
      </c>
      <c r="M61" s="38" t="e">
        <f ca="1">'All expressed genes'!F57</f>
        <v>#DIV/0!</v>
      </c>
      <c r="IS61"/>
      <c r="IT61"/>
      <c r="IU61"/>
      <c r="IV61"/>
    </row>
    <row r="62" spans="10:256" ht="15" customHeight="1" x14ac:dyDescent="0.2">
      <c r="J62" s="148">
        <f>'Transcript table'!A63</f>
        <v>56</v>
      </c>
      <c r="K62" s="148" t="str">
        <f>'Transcript table'!C63</f>
        <v>KIAA1429</v>
      </c>
      <c r="L62" s="38" t="e">
        <f ca="1">'All expressed genes'!E58</f>
        <v>#DIV/0!</v>
      </c>
      <c r="M62" s="38" t="e">
        <f ca="1">'All expressed genes'!F58</f>
        <v>#DIV/0!</v>
      </c>
      <c r="IS62"/>
      <c r="IT62"/>
      <c r="IU62"/>
      <c r="IV62"/>
    </row>
    <row r="63" spans="10:256" ht="15" customHeight="1" x14ac:dyDescent="0.2">
      <c r="J63" s="148">
        <f>'Transcript table'!A64</f>
        <v>57</v>
      </c>
      <c r="K63" s="148" t="str">
        <f>'Transcript table'!C64</f>
        <v>METTL14</v>
      </c>
      <c r="L63" s="38" t="e">
        <f ca="1">'All expressed genes'!E59</f>
        <v>#DIV/0!</v>
      </c>
      <c r="M63" s="38" t="e">
        <f ca="1">'All expressed genes'!F59</f>
        <v>#DIV/0!</v>
      </c>
      <c r="IS63"/>
      <c r="IT63"/>
      <c r="IU63"/>
      <c r="IV63"/>
    </row>
    <row r="64" spans="10:256" ht="15" customHeight="1" x14ac:dyDescent="0.2">
      <c r="J64" s="148">
        <f>'Transcript table'!A65</f>
        <v>58</v>
      </c>
      <c r="K64" s="148" t="str">
        <f>'Transcript table'!C65</f>
        <v>METTL3</v>
      </c>
      <c r="L64" s="38" t="e">
        <f ca="1">'All expressed genes'!E60</f>
        <v>#DIV/0!</v>
      </c>
      <c r="M64" s="38" t="e">
        <f ca="1">'All expressed genes'!F60</f>
        <v>#DIV/0!</v>
      </c>
      <c r="IS64"/>
      <c r="IT64"/>
      <c r="IU64"/>
      <c r="IV64"/>
    </row>
    <row r="65" spans="10:256" ht="15" customHeight="1" x14ac:dyDescent="0.2">
      <c r="J65" s="148">
        <f>'Transcript table'!A66</f>
        <v>59</v>
      </c>
      <c r="K65" s="148" t="str">
        <f>'Transcript table'!C66</f>
        <v>METTL4</v>
      </c>
      <c r="L65" s="38" t="e">
        <f ca="1">'All expressed genes'!E61</f>
        <v>#DIV/0!</v>
      </c>
      <c r="M65" s="38" t="e">
        <f ca="1">'All expressed genes'!F61</f>
        <v>#DIV/0!</v>
      </c>
      <c r="IS65"/>
      <c r="IT65"/>
      <c r="IU65"/>
      <c r="IV65"/>
    </row>
    <row r="66" spans="10:256" ht="15" customHeight="1" x14ac:dyDescent="0.2">
      <c r="J66" s="148">
        <f>'Transcript table'!A67</f>
        <v>60</v>
      </c>
      <c r="K66" s="148" t="str">
        <f>'Transcript table'!C67</f>
        <v>WTAP</v>
      </c>
      <c r="L66" s="38" t="e">
        <f ca="1">'All expressed genes'!E62</f>
        <v>#DIV/0!</v>
      </c>
      <c r="M66" s="38" t="e">
        <f ca="1">'All expressed genes'!F62</f>
        <v>#DIV/0!</v>
      </c>
      <c r="IS66"/>
      <c r="IT66"/>
      <c r="IU66"/>
      <c r="IV66"/>
    </row>
    <row r="67" spans="10:256" ht="15" customHeight="1" x14ac:dyDescent="0.2">
      <c r="J67" s="148">
        <f>'Transcript table'!A68</f>
        <v>61</v>
      </c>
      <c r="K67" s="148" t="str">
        <f>'Transcript table'!C68</f>
        <v>DGCR8</v>
      </c>
      <c r="L67" s="38" t="e">
        <f ca="1">'All expressed genes'!E63</f>
        <v>#DIV/0!</v>
      </c>
      <c r="M67" s="38" t="e">
        <f ca="1">'All expressed genes'!F63</f>
        <v>#DIV/0!</v>
      </c>
      <c r="IS67"/>
      <c r="IT67"/>
      <c r="IU67"/>
      <c r="IV67"/>
    </row>
    <row r="68" spans="10:256" ht="15" customHeight="1" x14ac:dyDescent="0.2">
      <c r="J68" s="148">
        <f>'Transcript table'!A69</f>
        <v>62</v>
      </c>
      <c r="K68" s="148" t="str">
        <f>'Transcript table'!C69</f>
        <v>ALKBH5</v>
      </c>
      <c r="L68" s="38" t="e">
        <f ca="1">'All expressed genes'!E64</f>
        <v>#DIV/0!</v>
      </c>
      <c r="M68" s="38" t="e">
        <f ca="1">'All expressed genes'!F64</f>
        <v>#DIV/0!</v>
      </c>
      <c r="IS68"/>
      <c r="IT68"/>
      <c r="IU68"/>
      <c r="IV68"/>
    </row>
    <row r="69" spans="10:256" ht="15" customHeight="1" x14ac:dyDescent="0.2">
      <c r="J69" s="148">
        <f>'Transcript table'!A70</f>
        <v>63</v>
      </c>
      <c r="K69" s="148" t="str">
        <f>'Transcript table'!C70</f>
        <v>FTO</v>
      </c>
      <c r="L69" s="38" t="e">
        <f ca="1">'All expressed genes'!E65</f>
        <v>#DIV/0!</v>
      </c>
      <c r="M69" s="38" t="e">
        <f ca="1">'All expressed genes'!F65</f>
        <v>#DIV/0!</v>
      </c>
      <c r="IS69"/>
      <c r="IT69"/>
      <c r="IU69"/>
      <c r="IV69"/>
    </row>
    <row r="70" spans="10:256" ht="15" customHeight="1" x14ac:dyDescent="0.2">
      <c r="J70" s="148">
        <f>'Transcript table'!A71</f>
        <v>64</v>
      </c>
      <c r="K70" s="148" t="str">
        <f>'Transcript table'!C71</f>
        <v>RNGTT</v>
      </c>
      <c r="L70" s="38" t="e">
        <f ca="1">'All expressed genes'!E66</f>
        <v>#DIV/0!</v>
      </c>
      <c r="M70" s="38" t="e">
        <f ca="1">'All expressed genes'!F66</f>
        <v>#DIV/0!</v>
      </c>
      <c r="IS70"/>
      <c r="IT70"/>
      <c r="IU70"/>
      <c r="IV70"/>
    </row>
    <row r="71" spans="10:256" ht="15" customHeight="1" x14ac:dyDescent="0.2">
      <c r="J71" s="148">
        <f>'Transcript table'!A72</f>
        <v>65</v>
      </c>
      <c r="K71" s="148" t="str">
        <f>'Transcript table'!C72</f>
        <v>RNMT</v>
      </c>
      <c r="L71" s="38" t="e">
        <f ca="1">'All expressed genes'!E67</f>
        <v>#DIV/0!</v>
      </c>
      <c r="M71" s="38" t="e">
        <f ca="1">'All expressed genes'!F67</f>
        <v>#DIV/0!</v>
      </c>
      <c r="IS71"/>
      <c r="IT71"/>
      <c r="IU71"/>
      <c r="IV71"/>
    </row>
    <row r="72" spans="10:256" ht="15" customHeight="1" x14ac:dyDescent="0.2">
      <c r="J72" s="148">
        <f>'Transcript table'!A73</f>
        <v>66</v>
      </c>
      <c r="K72" s="148" t="str">
        <f>'Transcript table'!C73</f>
        <v>CMTR1</v>
      </c>
      <c r="L72" s="38" t="e">
        <f ca="1">'All expressed genes'!E68</f>
        <v>#DIV/0!</v>
      </c>
      <c r="M72" s="38" t="e">
        <f ca="1">'All expressed genes'!F68</f>
        <v>#DIV/0!</v>
      </c>
      <c r="IS72"/>
      <c r="IT72"/>
      <c r="IU72"/>
      <c r="IV72"/>
    </row>
    <row r="73" spans="10:256" ht="15" customHeight="1" x14ac:dyDescent="0.2">
      <c r="J73" s="148">
        <f>'Transcript table'!A74</f>
        <v>67</v>
      </c>
      <c r="K73" s="148" t="str">
        <f>'Transcript table'!C74</f>
        <v>CMTR2</v>
      </c>
      <c r="L73" s="38" t="e">
        <f ca="1">'All expressed genes'!E69</f>
        <v>#DIV/0!</v>
      </c>
      <c r="M73" s="38" t="e">
        <f ca="1">'All expressed genes'!F69</f>
        <v>#DIV/0!</v>
      </c>
      <c r="IS73"/>
      <c r="IT73"/>
      <c r="IU73"/>
      <c r="IV73"/>
    </row>
    <row r="74" spans="10:256" ht="15" customHeight="1" x14ac:dyDescent="0.2">
      <c r="J74" s="148">
        <f>'Transcript table'!A75</f>
        <v>68</v>
      </c>
      <c r="K74" s="148" t="str">
        <f>'Transcript table'!C75</f>
        <v>DKC1</v>
      </c>
      <c r="L74" s="38" t="e">
        <f ca="1">'All expressed genes'!E70</f>
        <v>#DIV/0!</v>
      </c>
      <c r="M74" s="38" t="e">
        <f ca="1">'All expressed genes'!F70</f>
        <v>#DIV/0!</v>
      </c>
      <c r="IS74"/>
      <c r="IT74"/>
      <c r="IU74"/>
      <c r="IV74"/>
    </row>
    <row r="75" spans="10:256" ht="15" customHeight="1" x14ac:dyDescent="0.2">
      <c r="J75" s="148">
        <f>'Transcript table'!A76</f>
        <v>69</v>
      </c>
      <c r="K75" s="148" t="str">
        <f>'Transcript table'!C76</f>
        <v>GAR1</v>
      </c>
      <c r="L75" s="38" t="e">
        <f ca="1">'All expressed genes'!E71</f>
        <v>#DIV/0!</v>
      </c>
      <c r="M75" s="38" t="e">
        <f ca="1">'All expressed genes'!F71</f>
        <v>#DIV/0!</v>
      </c>
      <c r="IS75"/>
      <c r="IT75"/>
      <c r="IU75"/>
      <c r="IV75"/>
    </row>
    <row r="76" spans="10:256" ht="15" customHeight="1" x14ac:dyDescent="0.2">
      <c r="J76" s="148">
        <f>'Transcript table'!A77</f>
        <v>70</v>
      </c>
      <c r="K76" s="148" t="str">
        <f>'Transcript table'!C77</f>
        <v>NAF1</v>
      </c>
      <c r="L76" s="38" t="e">
        <f ca="1">'All expressed genes'!E72</f>
        <v>#DIV/0!</v>
      </c>
      <c r="M76" s="38" t="e">
        <f ca="1">'All expressed genes'!F72</f>
        <v>#DIV/0!</v>
      </c>
      <c r="IS76"/>
      <c r="IT76"/>
      <c r="IU76"/>
      <c r="IV76"/>
    </row>
    <row r="77" spans="10:256" ht="15" customHeight="1" x14ac:dyDescent="0.2">
      <c r="J77" s="148">
        <f>'Transcript table'!A78</f>
        <v>71</v>
      </c>
      <c r="K77" s="148" t="str">
        <f>'Transcript table'!C78</f>
        <v>NHP2</v>
      </c>
      <c r="L77" s="38" t="e">
        <f ca="1">'All expressed genes'!E73</f>
        <v>#DIV/0!</v>
      </c>
      <c r="M77" s="38" t="e">
        <f ca="1">'All expressed genes'!F73</f>
        <v>#DIV/0!</v>
      </c>
      <c r="IS77"/>
      <c r="IT77"/>
      <c r="IU77"/>
      <c r="IV77"/>
    </row>
    <row r="78" spans="10:256" ht="15" customHeight="1" x14ac:dyDescent="0.2">
      <c r="J78" s="148">
        <f>'Transcript table'!A79</f>
        <v>72</v>
      </c>
      <c r="K78" s="148" t="str">
        <f>'Transcript table'!C79</f>
        <v>NOP10</v>
      </c>
      <c r="L78" s="38" t="e">
        <f ca="1">'All expressed genes'!E74</f>
        <v>#DIV/0!</v>
      </c>
      <c r="M78" s="38" t="e">
        <f ca="1">'All expressed genes'!F74</f>
        <v>#DIV/0!</v>
      </c>
      <c r="IS78"/>
      <c r="IT78"/>
      <c r="IU78"/>
      <c r="IV78"/>
    </row>
    <row r="79" spans="10:256" ht="15" customHeight="1" x14ac:dyDescent="0.2">
      <c r="J79" s="148">
        <f>'Transcript table'!A80</f>
        <v>73</v>
      </c>
      <c r="K79" s="148" t="str">
        <f>'Transcript table'!C80</f>
        <v>PUS1</v>
      </c>
      <c r="L79" s="38" t="e">
        <f ca="1">'All expressed genes'!E75</f>
        <v>#DIV/0!</v>
      </c>
      <c r="M79" s="38" t="e">
        <f ca="1">'All expressed genes'!F75</f>
        <v>#DIV/0!</v>
      </c>
      <c r="IS79"/>
      <c r="IT79"/>
      <c r="IU79"/>
      <c r="IV79"/>
    </row>
    <row r="80" spans="10:256" ht="15" customHeight="1" x14ac:dyDescent="0.2">
      <c r="J80" s="148">
        <f>'Transcript table'!A81</f>
        <v>74</v>
      </c>
      <c r="K80" s="148" t="str">
        <f>'Transcript table'!C81</f>
        <v>PUS3</v>
      </c>
      <c r="L80" s="38" t="e">
        <f ca="1">'All expressed genes'!E76</f>
        <v>#DIV/0!</v>
      </c>
      <c r="M80" s="38" t="e">
        <f ca="1">'All expressed genes'!F76</f>
        <v>#DIV/0!</v>
      </c>
      <c r="IS80"/>
      <c r="IT80"/>
      <c r="IU80"/>
      <c r="IV80"/>
    </row>
    <row r="81" spans="10:256" ht="15" customHeight="1" x14ac:dyDescent="0.2">
      <c r="J81" s="148">
        <f>'Transcript table'!A82</f>
        <v>75</v>
      </c>
      <c r="K81" s="148" t="str">
        <f>'Transcript table'!C82</f>
        <v>PUS7</v>
      </c>
      <c r="L81" s="38" t="e">
        <f ca="1">'All expressed genes'!E77</f>
        <v>#DIV/0!</v>
      </c>
      <c r="M81" s="38" t="e">
        <f ca="1">'All expressed genes'!F77</f>
        <v>#DIV/0!</v>
      </c>
      <c r="IS81"/>
      <c r="IT81"/>
      <c r="IU81"/>
      <c r="IV81"/>
    </row>
    <row r="82" spans="10:256" ht="15" customHeight="1" x14ac:dyDescent="0.2">
      <c r="J82" s="148">
        <f>'Transcript table'!A83</f>
        <v>76</v>
      </c>
      <c r="K82" s="148" t="str">
        <f>'Transcript table'!C83</f>
        <v>TRUB1</v>
      </c>
      <c r="L82" s="38" t="e">
        <f ca="1">'All expressed genes'!E78</f>
        <v>#DIV/0!</v>
      </c>
      <c r="M82" s="38" t="e">
        <f ca="1">'All expressed genes'!F78</f>
        <v>#DIV/0!</v>
      </c>
      <c r="IS82"/>
      <c r="IT82"/>
      <c r="IU82"/>
      <c r="IV82"/>
    </row>
    <row r="83" spans="10:256" ht="15" customHeight="1" x14ac:dyDescent="0.2">
      <c r="J83" s="148">
        <f>'Transcript table'!A84</f>
        <v>77</v>
      </c>
      <c r="K83" s="148" t="str">
        <f>'Transcript table'!C84</f>
        <v>PUS10</v>
      </c>
      <c r="L83" s="38" t="e">
        <f ca="1">'All expressed genes'!E79</f>
        <v>#DIV/0!</v>
      </c>
      <c r="M83" s="38" t="e">
        <f ca="1">'All expressed genes'!F79</f>
        <v>#DIV/0!</v>
      </c>
      <c r="IS83"/>
      <c r="IT83"/>
      <c r="IU83"/>
      <c r="IV83"/>
    </row>
    <row r="84" spans="10:256" ht="15" customHeight="1" x14ac:dyDescent="0.2">
      <c r="J84" s="148">
        <f>'Transcript table'!A85</f>
        <v>78</v>
      </c>
      <c r="K84" s="148" t="str">
        <f>'Transcript table'!C85</f>
        <v>PUS7L</v>
      </c>
      <c r="L84" s="38" t="e">
        <f ca="1">'All expressed genes'!E80</f>
        <v>#DIV/0!</v>
      </c>
      <c r="M84" s="38" t="e">
        <f ca="1">'All expressed genes'!F80</f>
        <v>#DIV/0!</v>
      </c>
      <c r="IS84"/>
      <c r="IT84"/>
      <c r="IU84"/>
      <c r="IV84"/>
    </row>
    <row r="85" spans="10:256" ht="15" customHeight="1" x14ac:dyDescent="0.2">
      <c r="J85" s="148">
        <f>'Transcript table'!A86</f>
        <v>79</v>
      </c>
      <c r="K85" s="148" t="str">
        <f>'Transcript table'!C86</f>
        <v>PUSL1</v>
      </c>
      <c r="L85" s="38" t="e">
        <f ca="1">'All expressed genes'!E81</f>
        <v>#DIV/0!</v>
      </c>
      <c r="M85" s="38" t="e">
        <f ca="1">'All expressed genes'!F81</f>
        <v>#DIV/0!</v>
      </c>
      <c r="IS85"/>
      <c r="IT85"/>
      <c r="IU85"/>
      <c r="IV85"/>
    </row>
    <row r="86" spans="10:256" ht="15" customHeight="1" x14ac:dyDescent="0.2">
      <c r="J86" s="148">
        <f>'Transcript table'!A87</f>
        <v>80</v>
      </c>
      <c r="K86" s="148" t="str">
        <f>'Transcript table'!C87</f>
        <v>RPUSD1</v>
      </c>
      <c r="L86" s="38" t="e">
        <f ca="1">'All expressed genes'!E82</f>
        <v>#DIV/0!</v>
      </c>
      <c r="M86" s="38" t="e">
        <f ca="1">'All expressed genes'!F82</f>
        <v>#DIV/0!</v>
      </c>
      <c r="IS86"/>
      <c r="IT86"/>
      <c r="IU86"/>
      <c r="IV86"/>
    </row>
    <row r="87" spans="10:256" ht="15" customHeight="1" x14ac:dyDescent="0.2">
      <c r="J87" s="148">
        <f>'Transcript table'!A88</f>
        <v>81</v>
      </c>
      <c r="K87" s="148" t="str">
        <f>'Transcript table'!C88</f>
        <v>RPUSD2</v>
      </c>
      <c r="L87" s="38" t="e">
        <f ca="1">'All expressed genes'!E83</f>
        <v>#DIV/0!</v>
      </c>
      <c r="M87" s="38" t="e">
        <f ca="1">'All expressed genes'!F83</f>
        <v>#DIV/0!</v>
      </c>
      <c r="IS87"/>
      <c r="IT87"/>
      <c r="IU87"/>
      <c r="IV87"/>
    </row>
    <row r="88" spans="10:256" ht="15" customHeight="1" x14ac:dyDescent="0.2">
      <c r="J88" s="148">
        <f>'Transcript table'!A89</f>
        <v>82</v>
      </c>
      <c r="K88" s="148" t="str">
        <f>'Transcript table'!C89</f>
        <v>RPUSD3</v>
      </c>
      <c r="L88" s="38" t="e">
        <f ca="1">'All expressed genes'!E84</f>
        <v>#DIV/0!</v>
      </c>
      <c r="M88" s="38" t="e">
        <f ca="1">'All expressed genes'!F84</f>
        <v>#DIV/0!</v>
      </c>
      <c r="IS88"/>
      <c r="IT88"/>
      <c r="IU88"/>
      <c r="IV88"/>
    </row>
    <row r="89" spans="10:256" ht="15" customHeight="1" x14ac:dyDescent="0.2">
      <c r="J89" s="148">
        <f>'Transcript table'!A90</f>
        <v>83</v>
      </c>
      <c r="K89" s="148" t="str">
        <f>'Transcript table'!C90</f>
        <v>RPUSD4</v>
      </c>
      <c r="L89" s="38" t="e">
        <f ca="1">'All expressed genes'!E85</f>
        <v>#DIV/0!</v>
      </c>
      <c r="M89" s="38" t="e">
        <f ca="1">'All expressed genes'!F85</f>
        <v>#DIV/0!</v>
      </c>
      <c r="IS89"/>
      <c r="IT89"/>
      <c r="IU89"/>
      <c r="IV89"/>
    </row>
    <row r="90" spans="10:256" ht="15" customHeight="1" x14ac:dyDescent="0.2">
      <c r="J90" s="148">
        <f>'Transcript table'!A91</f>
        <v>84</v>
      </c>
      <c r="K90" s="148" t="str">
        <f>'Transcript table'!C91</f>
        <v>TRUB2</v>
      </c>
      <c r="L90" s="38" t="e">
        <f ca="1">'All expressed genes'!E86</f>
        <v>#DIV/0!</v>
      </c>
      <c r="M90" s="38" t="e">
        <f ca="1">'All expressed genes'!F86</f>
        <v>#DIV/0!</v>
      </c>
      <c r="IS90"/>
      <c r="IT90"/>
      <c r="IU90"/>
      <c r="IV90"/>
    </row>
    <row r="91" spans="10:256" ht="15" customHeight="1" x14ac:dyDescent="0.2">
      <c r="J91" s="148">
        <f>'Transcript table'!A92</f>
        <v>85</v>
      </c>
      <c r="K91" s="148" t="str">
        <f>'Transcript table'!C92</f>
        <v>RBM15</v>
      </c>
      <c r="L91" s="38" t="e">
        <f ca="1">'All expressed genes'!E87</f>
        <v>#DIV/0!</v>
      </c>
      <c r="M91" s="38" t="e">
        <f ca="1">'All expressed genes'!F87</f>
        <v>#DIV/0!</v>
      </c>
      <c r="IS91"/>
      <c r="IT91"/>
      <c r="IU91"/>
      <c r="IV91"/>
    </row>
    <row r="92" spans="10:256" ht="15" customHeight="1" x14ac:dyDescent="0.2">
      <c r="J92" s="148">
        <f>'Transcript table'!A93</f>
        <v>86</v>
      </c>
      <c r="K92" s="148" t="str">
        <f>'Transcript table'!C93</f>
        <v>RBM15B</v>
      </c>
      <c r="L92" s="38" t="e">
        <f ca="1">'All expressed genes'!E88</f>
        <v>#DIV/0!</v>
      </c>
      <c r="M92" s="38" t="e">
        <f ca="1">'All expressed genes'!F88</f>
        <v>#DIV/0!</v>
      </c>
      <c r="IS92"/>
      <c r="IT92"/>
      <c r="IU92"/>
      <c r="IV92"/>
    </row>
    <row r="93" spans="10:256" ht="15" customHeight="1" x14ac:dyDescent="0.2">
      <c r="J93" s="148">
        <f>'Transcript table'!A94</f>
        <v>87</v>
      </c>
      <c r="K93" s="148" t="str">
        <f>'Transcript table'!C94</f>
        <v>SRSF2</v>
      </c>
      <c r="L93" s="38" t="e">
        <f ca="1">'All expressed genes'!E89</f>
        <v>#DIV/0!</v>
      </c>
      <c r="M93" s="38" t="e">
        <f ca="1">'All expressed genes'!F89</f>
        <v>#DIV/0!</v>
      </c>
      <c r="IS93"/>
      <c r="IT93"/>
      <c r="IU93"/>
      <c r="IV93"/>
    </row>
    <row r="94" spans="10:256" ht="15" customHeight="1" x14ac:dyDescent="0.2">
      <c r="J94" s="148">
        <f>'Transcript table'!A95</f>
        <v>88</v>
      </c>
      <c r="K94" s="148" t="str">
        <f>'Transcript table'!C95</f>
        <v>EIF3A</v>
      </c>
      <c r="L94" s="38" t="e">
        <f ca="1">'All expressed genes'!E90</f>
        <v>#DIV/0!</v>
      </c>
      <c r="M94" s="38" t="e">
        <f ca="1">'All expressed genes'!F90</f>
        <v>#DIV/0!</v>
      </c>
      <c r="IS94"/>
      <c r="IT94"/>
      <c r="IU94"/>
      <c r="IV94"/>
    </row>
    <row r="95" spans="10:256" x14ac:dyDescent="0.2">
      <c r="J95" s="148">
        <f>'Transcript table'!A96</f>
        <v>89</v>
      </c>
      <c r="K95" s="148" t="str">
        <f>'Transcript table'!C96</f>
        <v>EIF3B</v>
      </c>
      <c r="L95" s="38" t="e">
        <f ca="1">'All expressed genes'!E91</f>
        <v>#DIV/0!</v>
      </c>
      <c r="M95" s="38" t="e">
        <f ca="1">'All expressed genes'!F91</f>
        <v>#DIV/0!</v>
      </c>
      <c r="IS95"/>
      <c r="IT95"/>
      <c r="IU95"/>
      <c r="IV95"/>
    </row>
    <row r="96" spans="10:256" x14ac:dyDescent="0.2">
      <c r="J96" s="148">
        <f>'Transcript table'!A97</f>
        <v>90</v>
      </c>
      <c r="K96" s="148" t="str">
        <f>'Transcript table'!C97</f>
        <v>GAPDH</v>
      </c>
      <c r="L96" s="38" t="e">
        <f ca="1">'All expressed genes'!E92</f>
        <v>#DIV/0!</v>
      </c>
      <c r="M96" s="38" t="e">
        <f ca="1">'All expressed genes'!F92</f>
        <v>#DIV/0!</v>
      </c>
      <c r="IS96"/>
      <c r="IT96"/>
      <c r="IU96"/>
      <c r="IV96"/>
    </row>
    <row r="97" spans="253:256" x14ac:dyDescent="0.2">
      <c r="IS97"/>
      <c r="IT97"/>
      <c r="IU97"/>
      <c r="IV97"/>
    </row>
    <row r="98" spans="253:256" x14ac:dyDescent="0.2">
      <c r="IS98"/>
      <c r="IT98"/>
      <c r="IU98"/>
      <c r="IV98"/>
    </row>
    <row r="99" spans="253:256" x14ac:dyDescent="0.2">
      <c r="IS99"/>
      <c r="IT99"/>
      <c r="IU99"/>
      <c r="IV99"/>
    </row>
    <row r="100" spans="253:256" hidden="1" x14ac:dyDescent="0.2">
      <c r="IS100"/>
      <c r="IT100"/>
      <c r="IU100"/>
      <c r="IV100"/>
    </row>
  </sheetData>
  <mergeCells count="5"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"/>
  <sheetViews>
    <sheetView zoomScale="80" zoomScaleNormal="80" workbookViewId="0">
      <selection sqref="A1:C1"/>
    </sheetView>
  </sheetViews>
  <sheetFormatPr defaultColWidth="0" defaultRowHeight="13.5" zeroHeight="1" x14ac:dyDescent="0.2"/>
  <cols>
    <col min="1" max="9" width="8.5" style="3" customWidth="1"/>
    <col min="10" max="10" width="4.125" style="3" customWidth="1"/>
    <col min="11" max="11" width="7.625" style="3" customWidth="1"/>
    <col min="12" max="12" width="11.125" style="3" customWidth="1"/>
    <col min="13" max="14" width="7.625" style="3" customWidth="1"/>
    <col min="15" max="15" width="11.125" style="3" customWidth="1"/>
    <col min="16" max="18" width="9.375" style="3" customWidth="1"/>
    <col min="19" max="16383" width="0" style="3" hidden="1"/>
    <col min="16384" max="16384" width="8" hidden="1"/>
  </cols>
  <sheetData>
    <row r="1" spans="1:256" x14ac:dyDescent="0.2">
      <c r="A1" s="256" t="s">
        <v>137</v>
      </c>
      <c r="B1" s="256"/>
      <c r="C1" s="256"/>
      <c r="D1" s="154">
        <v>2</v>
      </c>
      <c r="E1" s="155"/>
      <c r="F1" s="257" t="s">
        <v>138</v>
      </c>
      <c r="G1" s="257"/>
      <c r="H1" s="257"/>
      <c r="I1" s="156">
        <v>0.05</v>
      </c>
    </row>
    <row r="2" spans="1:256" x14ac:dyDescent="0.2">
      <c r="A2" s="258" t="s">
        <v>203</v>
      </c>
      <c r="B2" s="258"/>
      <c r="C2" s="258"/>
      <c r="D2" s="258"/>
      <c r="E2" s="258"/>
      <c r="F2" s="258"/>
      <c r="G2" s="258"/>
      <c r="H2" s="258"/>
      <c r="I2" s="258"/>
    </row>
    <row r="3" spans="1:256" x14ac:dyDescent="0.2">
      <c r="A3" s="259" t="s">
        <v>204</v>
      </c>
      <c r="B3" s="259"/>
      <c r="C3" s="259"/>
      <c r="D3" s="259"/>
      <c r="E3" s="259"/>
      <c r="F3" s="259"/>
      <c r="G3" s="259"/>
      <c r="H3" s="259"/>
      <c r="I3" s="259"/>
    </row>
    <row r="4" spans="1:256" x14ac:dyDescent="0.2">
      <c r="A4" s="260" t="s">
        <v>205</v>
      </c>
      <c r="B4" s="260"/>
      <c r="C4" s="260"/>
      <c r="D4" s="260"/>
      <c r="E4" s="260"/>
      <c r="F4" s="260"/>
      <c r="G4" s="260"/>
      <c r="H4" s="260"/>
      <c r="I4" s="260"/>
    </row>
    <row r="5" spans="1:256" x14ac:dyDescent="0.2">
      <c r="A5" s="258" t="s">
        <v>206</v>
      </c>
      <c r="B5" s="258"/>
      <c r="C5" s="258"/>
      <c r="D5" s="258"/>
      <c r="E5" s="258"/>
      <c r="F5" s="258"/>
      <c r="G5" s="258"/>
      <c r="H5" s="258"/>
      <c r="I5" s="258"/>
      <c r="K5" s="161"/>
      <c r="L5" s="161"/>
      <c r="M5" s="261" t="s">
        <v>139</v>
      </c>
      <c r="N5" s="261"/>
      <c r="O5" s="261"/>
      <c r="IS5" s="4"/>
      <c r="IT5" s="4"/>
      <c r="IU5" s="254" t="s">
        <v>139</v>
      </c>
      <c r="IV5" s="255"/>
    </row>
    <row r="6" spans="1:256" ht="15" customHeight="1" x14ac:dyDescent="0.25">
      <c r="K6" s="162" t="s">
        <v>101</v>
      </c>
      <c r="L6" s="162" t="s">
        <v>100</v>
      </c>
      <c r="M6" s="162" t="s">
        <v>140</v>
      </c>
      <c r="N6" s="162" t="s">
        <v>141</v>
      </c>
      <c r="O6" s="162" t="s">
        <v>134</v>
      </c>
      <c r="IS6" s="4" t="s">
        <v>101</v>
      </c>
      <c r="IT6" s="4" t="s">
        <v>100</v>
      </c>
      <c r="IU6" s="4" t="s">
        <v>142</v>
      </c>
      <c r="IV6" s="4" t="s">
        <v>141</v>
      </c>
    </row>
    <row r="7" spans="1:256" ht="15" customHeight="1" x14ac:dyDescent="0.2">
      <c r="K7" s="161">
        <f>'Transcript table'!A8</f>
        <v>1</v>
      </c>
      <c r="L7" s="161" t="str">
        <f>'Transcript table'!C8</f>
        <v>ADAR</v>
      </c>
      <c r="M7" s="158" t="e">
        <f ca="1">LOG('All expressed genes'!G3,2)</f>
        <v>#DIV/0!</v>
      </c>
      <c r="N7" s="159" t="e">
        <f ca="1">IF(ISNUMBER('All expressed genes'!H3),'All expressed genes'!H3,NA())</f>
        <v>#N/A</v>
      </c>
      <c r="O7" s="160" t="str">
        <f>'All expressed genes'!J3</f>
        <v>C</v>
      </c>
      <c r="IS7" s="2" t="e">
        <f>#REF!</f>
        <v>#REF!</v>
      </c>
      <c r="IT7" s="2" t="e">
        <f>#REF!</f>
        <v>#REF!</v>
      </c>
      <c r="IU7" s="1" t="str">
        <f t="shared" ref="IU7:IU70" ca="1" si="0">IF(ISNUMBER(M7),M7,"")</f>
        <v/>
      </c>
      <c r="IV7" s="9" t="str">
        <f t="shared" ref="IV7:IV70" ca="1" si="1">IF(ISNUMBER(N7),N7,"")</f>
        <v/>
      </c>
    </row>
    <row r="8" spans="1:256" ht="15" customHeight="1" x14ac:dyDescent="0.2">
      <c r="K8" s="161">
        <f>'Transcript table'!A9</f>
        <v>2</v>
      </c>
      <c r="L8" s="161" t="str">
        <f>'Transcript table'!C9</f>
        <v>ADARB1</v>
      </c>
      <c r="M8" s="158" t="e">
        <f ca="1">LOG('All expressed genes'!G4,2)</f>
        <v>#DIV/0!</v>
      </c>
      <c r="N8" s="159" t="e">
        <f ca="1">IF(ISNUMBER('All expressed genes'!H4),'All expressed genes'!H4,NA())</f>
        <v>#N/A</v>
      </c>
      <c r="O8" s="160" t="str">
        <f>'All expressed genes'!J4</f>
        <v>C</v>
      </c>
      <c r="IS8" s="2" t="e">
        <f>#REF!</f>
        <v>#REF!</v>
      </c>
      <c r="IT8" s="2" t="e">
        <f>#REF!</f>
        <v>#REF!</v>
      </c>
      <c r="IU8" s="1" t="str">
        <f t="shared" ca="1" si="0"/>
        <v/>
      </c>
      <c r="IV8" s="9" t="str">
        <f t="shared" ca="1" si="1"/>
        <v/>
      </c>
    </row>
    <row r="9" spans="1:256" ht="15" customHeight="1" x14ac:dyDescent="0.2">
      <c r="B9" s="16" t="e">
        <f ca="1">ROUNDUP(MIN(M7:M94),0)-10</f>
        <v>#DIV/0!</v>
      </c>
      <c r="C9" s="8">
        <f>'Volcano Plot'!I1</f>
        <v>0.05</v>
      </c>
      <c r="D9" s="8"/>
      <c r="E9" s="7"/>
      <c r="K9" s="161">
        <f>'Transcript table'!A10</f>
        <v>3</v>
      </c>
      <c r="L9" s="161" t="str">
        <f>'Transcript table'!C10</f>
        <v>ADARB2</v>
      </c>
      <c r="M9" s="158" t="e">
        <f ca="1">LOG('All expressed genes'!G5,2)</f>
        <v>#DIV/0!</v>
      </c>
      <c r="N9" s="159" t="e">
        <f ca="1">IF(ISNUMBER('All expressed genes'!H5),'All expressed genes'!H5,NA())</f>
        <v>#N/A</v>
      </c>
      <c r="O9" s="160" t="str">
        <f>'All expressed genes'!J5</f>
        <v>C</v>
      </c>
      <c r="IS9" s="2" t="e">
        <f>#REF!</f>
        <v>#REF!</v>
      </c>
      <c r="IT9" s="2" t="e">
        <f>#REF!</f>
        <v>#REF!</v>
      </c>
      <c r="IU9" s="1" t="str">
        <f t="shared" ca="1" si="0"/>
        <v/>
      </c>
      <c r="IV9" s="9" t="str">
        <f t="shared" ca="1" si="1"/>
        <v/>
      </c>
    </row>
    <row r="10" spans="1:256" ht="15" customHeight="1" x14ac:dyDescent="0.2">
      <c r="B10" s="15" t="e">
        <f ca="1">ROUNDUP(MAX(M7:M94),0)+10</f>
        <v>#DIV/0!</v>
      </c>
      <c r="C10" s="13">
        <f>C9</f>
        <v>0.05</v>
      </c>
      <c r="D10" s="13"/>
      <c r="E10" s="12"/>
      <c r="K10" s="161">
        <f>'Transcript table'!A11</f>
        <v>4</v>
      </c>
      <c r="L10" s="161" t="str">
        <f>'Transcript table'!C11</f>
        <v>ADAD1</v>
      </c>
      <c r="M10" s="158" t="e">
        <f ca="1">LOG('All expressed genes'!G6,2)</f>
        <v>#DIV/0!</v>
      </c>
      <c r="N10" s="159" t="e">
        <f ca="1">IF(ISNUMBER('All expressed genes'!H6),'All expressed genes'!H6,NA())</f>
        <v>#N/A</v>
      </c>
      <c r="O10" s="160" t="str">
        <f>'All expressed genes'!J6</f>
        <v>C</v>
      </c>
      <c r="IS10" s="2" t="e">
        <f>#REF!</f>
        <v>#REF!</v>
      </c>
      <c r="IT10" s="2" t="e">
        <f>#REF!</f>
        <v>#REF!</v>
      </c>
      <c r="IU10" s="1" t="str">
        <f t="shared" ca="1" si="0"/>
        <v/>
      </c>
      <c r="IV10" s="9" t="str">
        <f t="shared" ca="1" si="1"/>
        <v/>
      </c>
    </row>
    <row r="11" spans="1:256" ht="15" customHeight="1" x14ac:dyDescent="0.2">
      <c r="B11" s="14"/>
      <c r="C11" s="13"/>
      <c r="D11" s="13"/>
      <c r="E11" s="12"/>
      <c r="K11" s="161">
        <f>'Transcript table'!A12</f>
        <v>5</v>
      </c>
      <c r="L11" s="161" t="str">
        <f>'Transcript table'!C12</f>
        <v>ADAD2</v>
      </c>
      <c r="M11" s="158" t="e">
        <f ca="1">LOG('All expressed genes'!G7,2)</f>
        <v>#DIV/0!</v>
      </c>
      <c r="N11" s="159" t="e">
        <f ca="1">IF(ISNUMBER('All expressed genes'!H7),'All expressed genes'!H7,NA())</f>
        <v>#N/A</v>
      </c>
      <c r="O11" s="160" t="str">
        <f>'All expressed genes'!J7</f>
        <v>C</v>
      </c>
      <c r="IS11" s="2" t="e">
        <f>#REF!</f>
        <v>#REF!</v>
      </c>
      <c r="IT11" s="2" t="e">
        <f>#REF!</f>
        <v>#REF!</v>
      </c>
      <c r="IU11" s="1" t="str">
        <f t="shared" ca="1" si="0"/>
        <v/>
      </c>
      <c r="IV11" s="9" t="str">
        <f t="shared" ca="1" si="1"/>
        <v/>
      </c>
    </row>
    <row r="12" spans="1:256" ht="15" customHeight="1" x14ac:dyDescent="0.2">
      <c r="A12" s="3">
        <f>B12</f>
        <v>1</v>
      </c>
      <c r="B12" s="14">
        <v>1</v>
      </c>
      <c r="C12" s="13">
        <f>LOG('Volcano Plot'!D$1,2)</f>
        <v>1</v>
      </c>
      <c r="D12" s="13">
        <f>-1*C12</f>
        <v>-1</v>
      </c>
      <c r="E12" s="12">
        <v>0</v>
      </c>
      <c r="K12" s="161">
        <f>'Transcript table'!A13</f>
        <v>6</v>
      </c>
      <c r="L12" s="161" t="str">
        <f>'Transcript table'!C13</f>
        <v>ADAT1</v>
      </c>
      <c r="M12" s="158" t="e">
        <f ca="1">LOG('All expressed genes'!G8,2)</f>
        <v>#DIV/0!</v>
      </c>
      <c r="N12" s="159" t="e">
        <f ca="1">IF(ISNUMBER('All expressed genes'!H8),'All expressed genes'!H8,NA())</f>
        <v>#N/A</v>
      </c>
      <c r="O12" s="160" t="str">
        <f>'All expressed genes'!J8</f>
        <v>C</v>
      </c>
      <c r="IS12" s="2" t="e">
        <f>#REF!</f>
        <v>#REF!</v>
      </c>
      <c r="IT12" s="2" t="e">
        <f>#REF!</f>
        <v>#REF!</v>
      </c>
      <c r="IU12" s="1" t="str">
        <f t="shared" ca="1" si="0"/>
        <v/>
      </c>
      <c r="IV12" s="9" t="str">
        <f t="shared" ca="1" si="1"/>
        <v/>
      </c>
    </row>
    <row r="13" spans="1:256" ht="15" customHeight="1" x14ac:dyDescent="0.2">
      <c r="A13" s="11" t="e">
        <f ca="1">B13</f>
        <v>#N/A</v>
      </c>
      <c r="B13" s="11" t="e">
        <f ca="1">10^(ROUND(LOG(MIN(N7:N94)),0)-1)</f>
        <v>#N/A</v>
      </c>
      <c r="C13" s="6">
        <f>LOG('Volcano Plot'!D$1,2)</f>
        <v>1</v>
      </c>
      <c r="D13" s="6">
        <f>-1*C13</f>
        <v>-1</v>
      </c>
      <c r="E13" s="5">
        <v>0</v>
      </c>
      <c r="K13" s="161">
        <f>'Transcript table'!A14</f>
        <v>7</v>
      </c>
      <c r="L13" s="161" t="str">
        <f>'Transcript table'!C14</f>
        <v>ADAT2</v>
      </c>
      <c r="M13" s="158" t="e">
        <f ca="1">LOG('All expressed genes'!G9,2)</f>
        <v>#DIV/0!</v>
      </c>
      <c r="N13" s="159" t="e">
        <f ca="1">IF(ISNUMBER('All expressed genes'!H9),'All expressed genes'!H9,NA())</f>
        <v>#N/A</v>
      </c>
      <c r="O13" s="160" t="str">
        <f>'All expressed genes'!J9</f>
        <v>C</v>
      </c>
      <c r="IS13" s="2" t="e">
        <f>#REF!</f>
        <v>#REF!</v>
      </c>
      <c r="IT13" s="2" t="e">
        <f>#REF!</f>
        <v>#REF!</v>
      </c>
      <c r="IU13" s="1" t="str">
        <f t="shared" ca="1" si="0"/>
        <v/>
      </c>
      <c r="IV13" s="9" t="str">
        <f t="shared" ca="1" si="1"/>
        <v/>
      </c>
    </row>
    <row r="14" spans="1:256" ht="15" customHeight="1" x14ac:dyDescent="0.2">
      <c r="K14" s="161">
        <f>'Transcript table'!A15</f>
        <v>8</v>
      </c>
      <c r="L14" s="161" t="str">
        <f>'Transcript table'!C15</f>
        <v>ADAT3</v>
      </c>
      <c r="M14" s="158" t="e">
        <f ca="1">LOG('All expressed genes'!G10,2)</f>
        <v>#DIV/0!</v>
      </c>
      <c r="N14" s="159" t="e">
        <f ca="1">IF(ISNUMBER('All expressed genes'!H10),'All expressed genes'!H10,NA())</f>
        <v>#N/A</v>
      </c>
      <c r="O14" s="160" t="str">
        <f>'All expressed genes'!J10</f>
        <v>C</v>
      </c>
      <c r="P14" s="10"/>
      <c r="IS14" s="2" t="e">
        <f>#REF!</f>
        <v>#REF!</v>
      </c>
      <c r="IT14" s="2" t="e">
        <f>#REF!</f>
        <v>#REF!</v>
      </c>
      <c r="IU14" s="1" t="str">
        <f t="shared" ca="1" si="0"/>
        <v/>
      </c>
      <c r="IV14" s="9" t="str">
        <f t="shared" ca="1" si="1"/>
        <v/>
      </c>
    </row>
    <row r="15" spans="1:256" ht="15" customHeight="1" x14ac:dyDescent="0.2">
      <c r="K15" s="161">
        <f>'Transcript table'!A16</f>
        <v>9</v>
      </c>
      <c r="L15" s="161" t="str">
        <f>'Transcript table'!C16</f>
        <v>TDG</v>
      </c>
      <c r="M15" s="158" t="e">
        <f ca="1">LOG('All expressed genes'!G11,2)</f>
        <v>#DIV/0!</v>
      </c>
      <c r="N15" s="159" t="e">
        <f ca="1">IF(ISNUMBER('All expressed genes'!H11),'All expressed genes'!H11,NA())</f>
        <v>#N/A</v>
      </c>
      <c r="O15" s="160" t="str">
        <f>'All expressed genes'!J11</f>
        <v>C</v>
      </c>
      <c r="IS15" s="2" t="e">
        <f>#REF!</f>
        <v>#REF!</v>
      </c>
      <c r="IT15" s="2" t="e">
        <f>#REF!</f>
        <v>#REF!</v>
      </c>
      <c r="IU15" s="1" t="str">
        <f t="shared" ca="1" si="0"/>
        <v/>
      </c>
      <c r="IV15" s="9" t="str">
        <f t="shared" ca="1" si="1"/>
        <v/>
      </c>
    </row>
    <row r="16" spans="1:256" ht="15" customHeight="1" x14ac:dyDescent="0.2">
      <c r="K16" s="161">
        <f>'Transcript table'!A17</f>
        <v>10</v>
      </c>
      <c r="L16" s="161" t="str">
        <f>'Transcript table'!C17</f>
        <v>SMUG1</v>
      </c>
      <c r="M16" s="158" t="e">
        <f ca="1">LOG('All expressed genes'!G12,2)</f>
        <v>#DIV/0!</v>
      </c>
      <c r="N16" s="159" t="e">
        <f ca="1">IF(ISNUMBER('All expressed genes'!H12),'All expressed genes'!H12,NA())</f>
        <v>#N/A</v>
      </c>
      <c r="O16" s="160" t="str">
        <f>'All expressed genes'!J12</f>
        <v>C</v>
      </c>
      <c r="IS16" s="2" t="e">
        <f>#REF!</f>
        <v>#REF!</v>
      </c>
      <c r="IT16" s="2" t="e">
        <f>#REF!</f>
        <v>#REF!</v>
      </c>
      <c r="IU16" s="1" t="str">
        <f t="shared" ca="1" si="0"/>
        <v/>
      </c>
      <c r="IV16" s="9" t="str">
        <f t="shared" ca="1" si="1"/>
        <v/>
      </c>
    </row>
    <row r="17" spans="11:256" ht="15" customHeight="1" x14ac:dyDescent="0.2">
      <c r="K17" s="161">
        <f>'Transcript table'!A18</f>
        <v>11</v>
      </c>
      <c r="L17" s="161" t="str">
        <f>'Transcript table'!C18</f>
        <v>CHTOP</v>
      </c>
      <c r="M17" s="158" t="e">
        <f ca="1">LOG('All expressed genes'!G13,2)</f>
        <v>#DIV/0!</v>
      </c>
      <c r="N17" s="159" t="e">
        <f ca="1">IF(ISNUMBER('All expressed genes'!H13),'All expressed genes'!H13,NA())</f>
        <v>#N/A</v>
      </c>
      <c r="O17" s="160" t="str">
        <f>'All expressed genes'!J13</f>
        <v>C</v>
      </c>
      <c r="IS17" s="2" t="e">
        <f>#REF!</f>
        <v>#REF!</v>
      </c>
      <c r="IT17" s="2" t="e">
        <f>#REF!</f>
        <v>#REF!</v>
      </c>
      <c r="IU17" s="1" t="str">
        <f t="shared" ca="1" si="0"/>
        <v/>
      </c>
      <c r="IV17" s="9" t="str">
        <f t="shared" ca="1" si="1"/>
        <v/>
      </c>
    </row>
    <row r="18" spans="11:256" ht="15" customHeight="1" x14ac:dyDescent="0.2">
      <c r="K18" s="161">
        <f>'Transcript table'!A19</f>
        <v>12</v>
      </c>
      <c r="L18" s="161" t="str">
        <f>'Transcript table'!C19</f>
        <v>ERH</v>
      </c>
      <c r="M18" s="158" t="e">
        <f ca="1">LOG('All expressed genes'!G14,2)</f>
        <v>#DIV/0!</v>
      </c>
      <c r="N18" s="159" t="e">
        <f ca="1">IF(ISNUMBER('All expressed genes'!H14),'All expressed genes'!H14,NA())</f>
        <v>#N/A</v>
      </c>
      <c r="O18" s="160" t="str">
        <f>'All expressed genes'!J14</f>
        <v>C</v>
      </c>
      <c r="IS18" s="2" t="e">
        <f>#REF!</f>
        <v>#REF!</v>
      </c>
      <c r="IT18" s="2" t="e">
        <f>#REF!</f>
        <v>#REF!</v>
      </c>
      <c r="IU18" s="1" t="str">
        <f t="shared" ca="1" si="0"/>
        <v/>
      </c>
      <c r="IV18" s="9" t="str">
        <f t="shared" ca="1" si="1"/>
        <v/>
      </c>
    </row>
    <row r="19" spans="11:256" ht="15" customHeight="1" x14ac:dyDescent="0.2">
      <c r="K19" s="161">
        <f>'Transcript table'!A20</f>
        <v>13</v>
      </c>
      <c r="L19" s="161" t="str">
        <f>'Transcript table'!C20</f>
        <v>HMCES</v>
      </c>
      <c r="M19" s="158" t="e">
        <f ca="1">LOG('All expressed genes'!G15,2)</f>
        <v>#DIV/0!</v>
      </c>
      <c r="N19" s="159" t="e">
        <f ca="1">IF(ISNUMBER('All expressed genes'!H15),'All expressed genes'!H15,NA())</f>
        <v>#N/A</v>
      </c>
      <c r="O19" s="160" t="str">
        <f>'All expressed genes'!J15</f>
        <v>C</v>
      </c>
      <c r="IS19" s="2" t="e">
        <f>#REF!</f>
        <v>#REF!</v>
      </c>
      <c r="IT19" s="2" t="e">
        <f>#REF!</f>
        <v>#REF!</v>
      </c>
      <c r="IU19" s="1" t="str">
        <f t="shared" ca="1" si="0"/>
        <v/>
      </c>
      <c r="IV19" s="9" t="str">
        <f t="shared" ca="1" si="1"/>
        <v/>
      </c>
    </row>
    <row r="20" spans="11:256" ht="15" customHeight="1" x14ac:dyDescent="0.2">
      <c r="K20" s="161">
        <f>'Transcript table'!A21</f>
        <v>14</v>
      </c>
      <c r="L20" s="161" t="str">
        <f>'Transcript table'!C21</f>
        <v>MEP50</v>
      </c>
      <c r="M20" s="158" t="e">
        <f ca="1">LOG('All expressed genes'!G16,2)</f>
        <v>#DIV/0!</v>
      </c>
      <c r="N20" s="159" t="e">
        <f ca="1">IF(ISNUMBER('All expressed genes'!H16),'All expressed genes'!H16,NA())</f>
        <v>#N/A</v>
      </c>
      <c r="O20" s="160" t="str">
        <f>'All expressed genes'!J16</f>
        <v>C</v>
      </c>
      <c r="P20" s="10"/>
      <c r="IS20" s="2" t="e">
        <f>#REF!</f>
        <v>#REF!</v>
      </c>
      <c r="IT20" s="2" t="e">
        <f>#REF!</f>
        <v>#REF!</v>
      </c>
      <c r="IU20" s="1" t="str">
        <f t="shared" ca="1" si="0"/>
        <v/>
      </c>
      <c r="IV20" s="9" t="str">
        <f t="shared" ca="1" si="1"/>
        <v/>
      </c>
    </row>
    <row r="21" spans="11:256" ht="15" customHeight="1" x14ac:dyDescent="0.2">
      <c r="K21" s="161">
        <f>'Transcript table'!A22</f>
        <v>15</v>
      </c>
      <c r="L21" s="161" t="str">
        <f>'Transcript table'!C22</f>
        <v>MGME1</v>
      </c>
      <c r="M21" s="158" t="e">
        <f ca="1">LOG('All expressed genes'!G17,2)</f>
        <v>#DIV/0!</v>
      </c>
      <c r="N21" s="159" t="e">
        <f ca="1">IF(ISNUMBER('All expressed genes'!H17),'All expressed genes'!H17,NA())</f>
        <v>#N/A</v>
      </c>
      <c r="O21" s="160" t="str">
        <f>'All expressed genes'!J17</f>
        <v>C</v>
      </c>
      <c r="P21" s="10"/>
      <c r="IS21" s="2" t="e">
        <f>#REF!</f>
        <v>#REF!</v>
      </c>
      <c r="IT21" s="2" t="e">
        <f>#REF!</f>
        <v>#REF!</v>
      </c>
      <c r="IU21" s="1" t="str">
        <f t="shared" ca="1" si="0"/>
        <v/>
      </c>
      <c r="IV21" s="9" t="str">
        <f t="shared" ca="1" si="1"/>
        <v/>
      </c>
    </row>
    <row r="22" spans="11:256" ht="15" customHeight="1" x14ac:dyDescent="0.2">
      <c r="K22" s="161">
        <f>'Transcript table'!A23</f>
        <v>16</v>
      </c>
      <c r="L22" s="161" t="str">
        <f>'Transcript table'!C23</f>
        <v>NEIL1</v>
      </c>
      <c r="M22" s="158" t="e">
        <f ca="1">LOG('All expressed genes'!G18,2)</f>
        <v>#DIV/0!</v>
      </c>
      <c r="N22" s="159" t="e">
        <f ca="1">IF(ISNUMBER('All expressed genes'!H18),'All expressed genes'!H18,NA())</f>
        <v>#N/A</v>
      </c>
      <c r="O22" s="160" t="str">
        <f>'All expressed genes'!J18</f>
        <v>C</v>
      </c>
      <c r="IS22" s="2" t="e">
        <f>#REF!</f>
        <v>#REF!</v>
      </c>
      <c r="IT22" s="2" t="e">
        <f>#REF!</f>
        <v>#REF!</v>
      </c>
      <c r="IU22" s="1" t="str">
        <f t="shared" ca="1" si="0"/>
        <v/>
      </c>
      <c r="IV22" s="9" t="str">
        <f t="shared" ca="1" si="1"/>
        <v/>
      </c>
    </row>
    <row r="23" spans="11:256" ht="15" customHeight="1" x14ac:dyDescent="0.2">
      <c r="K23" s="161">
        <f>'Transcript table'!A24</f>
        <v>17</v>
      </c>
      <c r="L23" s="161" t="str">
        <f>'Transcript table'!C24</f>
        <v>PRMT1</v>
      </c>
      <c r="M23" s="158" t="e">
        <f ca="1">LOG('All expressed genes'!G19,2)</f>
        <v>#DIV/0!</v>
      </c>
      <c r="N23" s="159" t="e">
        <f ca="1">IF(ISNUMBER('All expressed genes'!H19),'All expressed genes'!H19,NA())</f>
        <v>#N/A</v>
      </c>
      <c r="O23" s="160" t="str">
        <f>'All expressed genes'!J19</f>
        <v>C</v>
      </c>
      <c r="IS23" s="2" t="e">
        <f>#REF!</f>
        <v>#REF!</v>
      </c>
      <c r="IT23" s="2" t="e">
        <f>#REF!</f>
        <v>#REF!</v>
      </c>
      <c r="IU23" s="1" t="str">
        <f t="shared" ca="1" si="0"/>
        <v/>
      </c>
      <c r="IV23" s="9" t="str">
        <f t="shared" ca="1" si="1"/>
        <v/>
      </c>
    </row>
    <row r="24" spans="11:256" ht="15" customHeight="1" x14ac:dyDescent="0.2">
      <c r="K24" s="161">
        <f>'Transcript table'!A25</f>
        <v>18</v>
      </c>
      <c r="L24" s="161" t="str">
        <f>'Transcript table'!C25</f>
        <v>PRMT5</v>
      </c>
      <c r="M24" s="158" t="e">
        <f ca="1">LOG('All expressed genes'!G20,2)</f>
        <v>#DIV/0!</v>
      </c>
      <c r="N24" s="159" t="e">
        <f ca="1">IF(ISNUMBER('All expressed genes'!H20),'All expressed genes'!H20,NA())</f>
        <v>#N/A</v>
      </c>
      <c r="O24" s="160" t="str">
        <f>'All expressed genes'!J20</f>
        <v>C</v>
      </c>
      <c r="IS24" s="2" t="e">
        <f>#REF!</f>
        <v>#REF!</v>
      </c>
      <c r="IT24" s="2" t="e">
        <f>#REF!</f>
        <v>#REF!</v>
      </c>
      <c r="IU24" s="1" t="str">
        <f t="shared" ca="1" si="0"/>
        <v/>
      </c>
      <c r="IV24" s="9" t="str">
        <f t="shared" ca="1" si="1"/>
        <v/>
      </c>
    </row>
    <row r="25" spans="11:256" ht="15" customHeight="1" x14ac:dyDescent="0.2">
      <c r="K25" s="161">
        <f>'Transcript table'!A26</f>
        <v>19</v>
      </c>
      <c r="L25" s="161" t="str">
        <f>'Transcript table'!C26</f>
        <v>THYN1</v>
      </c>
      <c r="M25" s="158" t="e">
        <f ca="1">LOG('All expressed genes'!G21,2)</f>
        <v>#DIV/0!</v>
      </c>
      <c r="N25" s="159" t="e">
        <f ca="1">IF(ISNUMBER('All expressed genes'!H21),'All expressed genes'!H21,NA())</f>
        <v>#N/A</v>
      </c>
      <c r="O25" s="160" t="str">
        <f>'All expressed genes'!J21</f>
        <v>C</v>
      </c>
      <c r="IS25" s="2" t="e">
        <f>#REF!</f>
        <v>#REF!</v>
      </c>
      <c r="IT25" s="2" t="e">
        <f>#REF!</f>
        <v>#REF!</v>
      </c>
      <c r="IU25" s="1" t="str">
        <f t="shared" ca="1" si="0"/>
        <v/>
      </c>
      <c r="IV25" s="9" t="str">
        <f t="shared" ca="1" si="1"/>
        <v/>
      </c>
    </row>
    <row r="26" spans="11:256" ht="15" customHeight="1" x14ac:dyDescent="0.2">
      <c r="K26" s="161">
        <f>'Transcript table'!A27</f>
        <v>20</v>
      </c>
      <c r="L26" s="161" t="str">
        <f>'Transcript table'!C27</f>
        <v>WDR76</v>
      </c>
      <c r="M26" s="158" t="e">
        <f ca="1">LOG('All expressed genes'!G22,2)</f>
        <v>#DIV/0!</v>
      </c>
      <c r="N26" s="159" t="e">
        <f ca="1">IF(ISNUMBER('All expressed genes'!H22),'All expressed genes'!H22,NA())</f>
        <v>#N/A</v>
      </c>
      <c r="O26" s="160" t="str">
        <f>'All expressed genes'!J22</f>
        <v>C</v>
      </c>
      <c r="IS26" s="2" t="e">
        <f>#REF!</f>
        <v>#REF!</v>
      </c>
      <c r="IT26" s="2" t="e">
        <f>#REF!</f>
        <v>#REF!</v>
      </c>
      <c r="IU26" s="1" t="str">
        <f t="shared" ca="1" si="0"/>
        <v/>
      </c>
      <c r="IV26" s="9" t="str">
        <f t="shared" ca="1" si="1"/>
        <v/>
      </c>
    </row>
    <row r="27" spans="11:256" ht="15" customHeight="1" x14ac:dyDescent="0.2">
      <c r="K27" s="161">
        <f>'Transcript table'!A28</f>
        <v>21</v>
      </c>
      <c r="L27" s="161" t="str">
        <f>'Transcript table'!C28</f>
        <v>WT1</v>
      </c>
      <c r="M27" s="158" t="e">
        <f ca="1">LOG('All expressed genes'!G23,2)</f>
        <v>#DIV/0!</v>
      </c>
      <c r="N27" s="159" t="e">
        <f ca="1">IF(ISNUMBER('All expressed genes'!H23),'All expressed genes'!H23,NA())</f>
        <v>#N/A</v>
      </c>
      <c r="O27" s="160" t="str">
        <f>'All expressed genes'!J23</f>
        <v>C</v>
      </c>
      <c r="IS27" s="2" t="e">
        <f>#REF!</f>
        <v>#REF!</v>
      </c>
      <c r="IT27" s="2" t="e">
        <f>#REF!</f>
        <v>#REF!</v>
      </c>
      <c r="IU27" s="1" t="str">
        <f t="shared" ca="1" si="0"/>
        <v/>
      </c>
      <c r="IV27" s="9" t="str">
        <f t="shared" ca="1" si="1"/>
        <v/>
      </c>
    </row>
    <row r="28" spans="11:256" ht="15" customHeight="1" x14ac:dyDescent="0.2">
      <c r="K28" s="161">
        <f>'Transcript table'!A29</f>
        <v>22</v>
      </c>
      <c r="L28" s="161" t="str">
        <f>'Transcript table'!C29</f>
        <v>EGR1</v>
      </c>
      <c r="M28" s="158" t="e">
        <f ca="1">LOG('All expressed genes'!G24,2)</f>
        <v>#DIV/0!</v>
      </c>
      <c r="N28" s="159" t="e">
        <f ca="1">IF(ISNUMBER('All expressed genes'!H24),'All expressed genes'!H24,NA())</f>
        <v>#N/A</v>
      </c>
      <c r="O28" s="160" t="str">
        <f>'All expressed genes'!J24</f>
        <v>C</v>
      </c>
      <c r="IS28" s="2" t="e">
        <f>#REF!</f>
        <v>#REF!</v>
      </c>
      <c r="IT28" s="2" t="e">
        <f>#REF!</f>
        <v>#REF!</v>
      </c>
      <c r="IU28" s="1" t="str">
        <f t="shared" ca="1" si="0"/>
        <v/>
      </c>
      <c r="IV28" s="9" t="str">
        <f t="shared" ca="1" si="1"/>
        <v/>
      </c>
    </row>
    <row r="29" spans="11:256" ht="15" customHeight="1" x14ac:dyDescent="0.2">
      <c r="K29" s="161">
        <f>'Transcript table'!A30</f>
        <v>23</v>
      </c>
      <c r="L29" s="161" t="str">
        <f>'Transcript table'!C30</f>
        <v>HSD17B10</v>
      </c>
      <c r="M29" s="158" t="e">
        <f ca="1">LOG('All expressed genes'!G25,2)</f>
        <v>#DIV/0!</v>
      </c>
      <c r="N29" s="159" t="e">
        <f ca="1">IF(ISNUMBER('All expressed genes'!H25),'All expressed genes'!H25,NA())</f>
        <v>#N/A</v>
      </c>
      <c r="O29" s="160" t="str">
        <f>'All expressed genes'!J25</f>
        <v>C</v>
      </c>
      <c r="IS29" s="2" t="e">
        <f>#REF!</f>
        <v>#REF!</v>
      </c>
      <c r="IT29" s="2" t="e">
        <f>#REF!</f>
        <v>#REF!</v>
      </c>
      <c r="IU29" s="1" t="str">
        <f t="shared" ca="1" si="0"/>
        <v/>
      </c>
      <c r="IV29" s="9" t="str">
        <f t="shared" ca="1" si="1"/>
        <v/>
      </c>
    </row>
    <row r="30" spans="11:256" ht="15" customHeight="1" x14ac:dyDescent="0.2">
      <c r="K30" s="161">
        <f>'Transcript table'!A31</f>
        <v>24</v>
      </c>
      <c r="L30" s="161" t="str">
        <f>'Transcript table'!C31</f>
        <v>KIAA0391</v>
      </c>
      <c r="M30" s="158" t="e">
        <f ca="1">LOG('All expressed genes'!G26,2)</f>
        <v>#DIV/0!</v>
      </c>
      <c r="N30" s="159" t="e">
        <f ca="1">IF(ISNUMBER('All expressed genes'!H26),'All expressed genes'!H26,NA())</f>
        <v>#N/A</v>
      </c>
      <c r="O30" s="160" t="str">
        <f>'All expressed genes'!J26</f>
        <v>C</v>
      </c>
      <c r="IS30" s="2" t="e">
        <f>#REF!</f>
        <v>#REF!</v>
      </c>
      <c r="IT30" s="2" t="e">
        <f>#REF!</f>
        <v>#REF!</v>
      </c>
      <c r="IU30" s="1" t="str">
        <f t="shared" ca="1" si="0"/>
        <v/>
      </c>
      <c r="IV30" s="9" t="str">
        <f t="shared" ca="1" si="1"/>
        <v/>
      </c>
    </row>
    <row r="31" spans="11:256" ht="15" customHeight="1" x14ac:dyDescent="0.2">
      <c r="K31" s="161">
        <f>'Transcript table'!A32</f>
        <v>25</v>
      </c>
      <c r="L31" s="161" t="str">
        <f>'Transcript table'!C32</f>
        <v>TRMT10C</v>
      </c>
      <c r="M31" s="158" t="e">
        <f ca="1">LOG('All expressed genes'!G27,2)</f>
        <v>#DIV/0!</v>
      </c>
      <c r="N31" s="159" t="e">
        <f ca="1">IF(ISNUMBER('All expressed genes'!H27),'All expressed genes'!H27,NA())</f>
        <v>#N/A</v>
      </c>
      <c r="O31" s="160" t="str">
        <f>'All expressed genes'!J27</f>
        <v>C</v>
      </c>
      <c r="IS31" s="2" t="e">
        <f>#REF!</f>
        <v>#REF!</v>
      </c>
      <c r="IT31" s="2" t="e">
        <f>#REF!</f>
        <v>#REF!</v>
      </c>
      <c r="IU31" s="1" t="str">
        <f t="shared" ca="1" si="0"/>
        <v/>
      </c>
      <c r="IV31" s="9" t="str">
        <f t="shared" ca="1" si="1"/>
        <v/>
      </c>
    </row>
    <row r="32" spans="11:256" ht="15" customHeight="1" x14ac:dyDescent="0.2">
      <c r="K32" s="161">
        <f>'Transcript table'!A33</f>
        <v>26</v>
      </c>
      <c r="L32" s="161" t="str">
        <f>'Transcript table'!C33</f>
        <v>TRMT6</v>
      </c>
      <c r="M32" s="158" t="e">
        <f ca="1">LOG('All expressed genes'!G28,2)</f>
        <v>#DIV/0!</v>
      </c>
      <c r="N32" s="159" t="e">
        <f ca="1">IF(ISNUMBER('All expressed genes'!H28),'All expressed genes'!H28,NA())</f>
        <v>#N/A</v>
      </c>
      <c r="O32" s="160" t="str">
        <f>'All expressed genes'!J28</f>
        <v>C</v>
      </c>
      <c r="IS32" s="2" t="e">
        <f>#REF!</f>
        <v>#REF!</v>
      </c>
      <c r="IT32" s="2" t="e">
        <f>#REF!</f>
        <v>#REF!</v>
      </c>
      <c r="IU32" s="1" t="str">
        <f t="shared" ca="1" si="0"/>
        <v/>
      </c>
      <c r="IV32" s="9" t="str">
        <f t="shared" ca="1" si="1"/>
        <v/>
      </c>
    </row>
    <row r="33" spans="11:256" ht="15" customHeight="1" x14ac:dyDescent="0.2">
      <c r="K33" s="161">
        <f>'Transcript table'!A34</f>
        <v>27</v>
      </c>
      <c r="L33" s="161" t="str">
        <f>'Transcript table'!C34</f>
        <v>TRMT61A</v>
      </c>
      <c r="M33" s="158" t="e">
        <f ca="1">LOG('All expressed genes'!G29,2)</f>
        <v>#DIV/0!</v>
      </c>
      <c r="N33" s="159" t="e">
        <f ca="1">IF(ISNUMBER('All expressed genes'!H29),'All expressed genes'!H29,NA())</f>
        <v>#N/A</v>
      </c>
      <c r="O33" s="160" t="str">
        <f>'All expressed genes'!J29</f>
        <v>C</v>
      </c>
      <c r="IS33" s="2" t="e">
        <f>#REF!</f>
        <v>#REF!</v>
      </c>
      <c r="IT33" s="2" t="e">
        <f>#REF!</f>
        <v>#REF!</v>
      </c>
      <c r="IU33" s="1" t="str">
        <f t="shared" ca="1" si="0"/>
        <v/>
      </c>
      <c r="IV33" s="9" t="str">
        <f t="shared" ca="1" si="1"/>
        <v/>
      </c>
    </row>
    <row r="34" spans="11:256" ht="15" customHeight="1" x14ac:dyDescent="0.2">
      <c r="K34" s="161">
        <f>'Transcript table'!A35</f>
        <v>28</v>
      </c>
      <c r="L34" s="161" t="str">
        <f>'Transcript table'!C35</f>
        <v>TRMT61B</v>
      </c>
      <c r="M34" s="158" t="e">
        <f ca="1">LOG('All expressed genes'!G30,2)</f>
        <v>#DIV/0!</v>
      </c>
      <c r="N34" s="159" t="e">
        <f ca="1">IF(ISNUMBER('All expressed genes'!H30),'All expressed genes'!H30,NA())</f>
        <v>#N/A</v>
      </c>
      <c r="O34" s="160" t="str">
        <f>'All expressed genes'!J30</f>
        <v>C</v>
      </c>
      <c r="IS34" s="2" t="e">
        <f>#REF!</f>
        <v>#REF!</v>
      </c>
      <c r="IT34" s="2" t="e">
        <f>#REF!</f>
        <v>#REF!</v>
      </c>
      <c r="IU34" s="1" t="str">
        <f t="shared" ca="1" si="0"/>
        <v/>
      </c>
      <c r="IV34" s="9" t="str">
        <f t="shared" ca="1" si="1"/>
        <v/>
      </c>
    </row>
    <row r="35" spans="11:256" ht="15" customHeight="1" x14ac:dyDescent="0.2">
      <c r="K35" s="161">
        <f>'Transcript table'!A36</f>
        <v>29</v>
      </c>
      <c r="L35" s="161" t="str">
        <f>'Transcript table'!C36</f>
        <v>ALKBH3</v>
      </c>
      <c r="M35" s="158" t="e">
        <f ca="1">LOG('All expressed genes'!G31,2)</f>
        <v>#DIV/0!</v>
      </c>
      <c r="N35" s="159" t="e">
        <f ca="1">IF(ISNUMBER('All expressed genes'!H31),'All expressed genes'!H31,NA())</f>
        <v>#N/A</v>
      </c>
      <c r="O35" s="160" t="str">
        <f>'All expressed genes'!J31</f>
        <v>C</v>
      </c>
      <c r="IS35" s="2" t="e">
        <f>#REF!</f>
        <v>#REF!</v>
      </c>
      <c r="IT35" s="2" t="e">
        <f>#REF!</f>
        <v>#REF!</v>
      </c>
      <c r="IU35" s="1" t="str">
        <f t="shared" ca="1" si="0"/>
        <v/>
      </c>
      <c r="IV35" s="9" t="str">
        <f t="shared" ca="1" si="1"/>
        <v/>
      </c>
    </row>
    <row r="36" spans="11:256" ht="15" customHeight="1" x14ac:dyDescent="0.2">
      <c r="K36" s="161">
        <f>'Transcript table'!A37</f>
        <v>30</v>
      </c>
      <c r="L36" s="161" t="str">
        <f>'Transcript table'!C37</f>
        <v>ALKBH1</v>
      </c>
      <c r="M36" s="158" t="e">
        <f ca="1">LOG('All expressed genes'!G32,2)</f>
        <v>#DIV/0!</v>
      </c>
      <c r="N36" s="159" t="e">
        <f ca="1">IF(ISNUMBER('All expressed genes'!H32),'All expressed genes'!H32,NA())</f>
        <v>#N/A</v>
      </c>
      <c r="O36" s="160" t="str">
        <f>'All expressed genes'!J32</f>
        <v>C</v>
      </c>
      <c r="IS36" s="2" t="e">
        <f>#REF!</f>
        <v>#REF!</v>
      </c>
      <c r="IT36" s="2" t="e">
        <f>#REF!</f>
        <v>#REF!</v>
      </c>
      <c r="IU36" s="1" t="str">
        <f t="shared" ca="1" si="0"/>
        <v/>
      </c>
      <c r="IV36" s="9" t="str">
        <f t="shared" ca="1" si="1"/>
        <v/>
      </c>
    </row>
    <row r="37" spans="11:256" ht="15" customHeight="1" x14ac:dyDescent="0.2">
      <c r="K37" s="161">
        <f>'Transcript table'!A38</f>
        <v>31</v>
      </c>
      <c r="L37" s="161" t="str">
        <f>'Transcript table'!C38</f>
        <v>NSUN2</v>
      </c>
      <c r="M37" s="158" t="e">
        <f ca="1">LOG('All expressed genes'!G33,2)</f>
        <v>#DIV/0!</v>
      </c>
      <c r="N37" s="159" t="e">
        <f ca="1">IF(ISNUMBER('All expressed genes'!H33),'All expressed genes'!H33,NA())</f>
        <v>#N/A</v>
      </c>
      <c r="O37" s="160" t="str">
        <f>'All expressed genes'!J33</f>
        <v>C</v>
      </c>
      <c r="IS37" s="2" t="e">
        <f>#REF!</f>
        <v>#REF!</v>
      </c>
      <c r="IT37" s="2" t="e">
        <f>#REF!</f>
        <v>#REF!</v>
      </c>
      <c r="IU37" s="1" t="str">
        <f t="shared" ca="1" si="0"/>
        <v/>
      </c>
      <c r="IV37" s="9" t="str">
        <f t="shared" ca="1" si="1"/>
        <v/>
      </c>
    </row>
    <row r="38" spans="11:256" ht="15" customHeight="1" x14ac:dyDescent="0.2">
      <c r="K38" s="161">
        <f>'Transcript table'!A39</f>
        <v>32</v>
      </c>
      <c r="L38" s="161" t="str">
        <f>'Transcript table'!C39</f>
        <v>TRDMT1</v>
      </c>
      <c r="M38" s="158" t="e">
        <f ca="1">LOG('All expressed genes'!G34,2)</f>
        <v>#DIV/0!</v>
      </c>
      <c r="N38" s="159" t="e">
        <f ca="1">IF(ISNUMBER('All expressed genes'!H34),'All expressed genes'!H34,NA())</f>
        <v>#N/A</v>
      </c>
      <c r="O38" s="160" t="str">
        <f>'All expressed genes'!J34</f>
        <v>C</v>
      </c>
      <c r="IS38" s="2" t="e">
        <f>#REF!</f>
        <v>#REF!</v>
      </c>
      <c r="IT38" s="2" t="e">
        <f>#REF!</f>
        <v>#REF!</v>
      </c>
      <c r="IU38" s="1" t="str">
        <f t="shared" ca="1" si="0"/>
        <v/>
      </c>
      <c r="IV38" s="9" t="str">
        <f t="shared" ca="1" si="1"/>
        <v/>
      </c>
    </row>
    <row r="39" spans="11:256" ht="15" customHeight="1" x14ac:dyDescent="0.2">
      <c r="K39" s="161">
        <f>'Transcript table'!A40</f>
        <v>33</v>
      </c>
      <c r="L39" s="161" t="str">
        <f>'Transcript table'!C40</f>
        <v>MECP2</v>
      </c>
      <c r="M39" s="158" t="e">
        <f ca="1">LOG('All expressed genes'!G35,2)</f>
        <v>#DIV/0!</v>
      </c>
      <c r="N39" s="159" t="e">
        <f ca="1">IF(ISNUMBER('All expressed genes'!H35),'All expressed genes'!H35,NA())</f>
        <v>#N/A</v>
      </c>
      <c r="O39" s="160" t="str">
        <f>'All expressed genes'!J35</f>
        <v>C</v>
      </c>
      <c r="IS39" s="2" t="e">
        <f>#REF!</f>
        <v>#REF!</v>
      </c>
      <c r="IT39" s="2" t="e">
        <f>#REF!</f>
        <v>#REF!</v>
      </c>
      <c r="IU39" s="1" t="str">
        <f t="shared" ca="1" si="0"/>
        <v/>
      </c>
      <c r="IV39" s="9" t="str">
        <f t="shared" ca="1" si="1"/>
        <v/>
      </c>
    </row>
    <row r="40" spans="11:256" ht="15" customHeight="1" x14ac:dyDescent="0.2">
      <c r="K40" s="161">
        <f>'Transcript table'!A41</f>
        <v>34</v>
      </c>
      <c r="L40" s="161" t="str">
        <f>'Transcript table'!C41</f>
        <v>UHRF1</v>
      </c>
      <c r="M40" s="158" t="e">
        <f ca="1">LOG('All expressed genes'!G36,2)</f>
        <v>#DIV/0!</v>
      </c>
      <c r="N40" s="159" t="e">
        <f ca="1">IF(ISNUMBER('All expressed genes'!H36),'All expressed genes'!H36,NA())</f>
        <v>#N/A</v>
      </c>
      <c r="O40" s="160" t="str">
        <f>'All expressed genes'!J36</f>
        <v>C</v>
      </c>
      <c r="IS40" s="2" t="e">
        <f>#REF!</f>
        <v>#REF!</v>
      </c>
      <c r="IT40" s="2" t="e">
        <f>#REF!</f>
        <v>#REF!</v>
      </c>
      <c r="IU40" s="1" t="str">
        <f t="shared" ca="1" si="0"/>
        <v/>
      </c>
      <c r="IV40" s="9" t="str">
        <f t="shared" ca="1" si="1"/>
        <v/>
      </c>
    </row>
    <row r="41" spans="11:256" ht="15" customHeight="1" x14ac:dyDescent="0.2">
      <c r="K41" s="161">
        <f>'Transcript table'!A42</f>
        <v>35</v>
      </c>
      <c r="L41" s="161" t="str">
        <f>'Transcript table'!C42</f>
        <v>DNMT1 </v>
      </c>
      <c r="M41" s="158" t="e">
        <f ca="1">LOG('All expressed genes'!G37,2)</f>
        <v>#DIV/0!</v>
      </c>
      <c r="N41" s="159" t="e">
        <f ca="1">IF(ISNUMBER('All expressed genes'!H37),'All expressed genes'!H37,NA())</f>
        <v>#N/A</v>
      </c>
      <c r="O41" s="160" t="str">
        <f>'All expressed genes'!J37</f>
        <v>C</v>
      </c>
      <c r="IS41" s="2" t="e">
        <f>#REF!</f>
        <v>#REF!</v>
      </c>
      <c r="IT41" s="2" t="e">
        <f>#REF!</f>
        <v>#REF!</v>
      </c>
      <c r="IU41" s="1" t="str">
        <f t="shared" ca="1" si="0"/>
        <v/>
      </c>
      <c r="IV41" s="9" t="str">
        <f t="shared" ca="1" si="1"/>
        <v/>
      </c>
    </row>
    <row r="42" spans="11:256" ht="15" customHeight="1" x14ac:dyDescent="0.2">
      <c r="K42" s="161">
        <f>'Transcript table'!A43</f>
        <v>36</v>
      </c>
      <c r="L42" s="161" t="str">
        <f>'Transcript table'!C43</f>
        <v>DNMT3A</v>
      </c>
      <c r="M42" s="158" t="e">
        <f ca="1">LOG('All expressed genes'!G38,2)</f>
        <v>#DIV/0!</v>
      </c>
      <c r="N42" s="159" t="e">
        <f ca="1">IF(ISNUMBER('All expressed genes'!H38),'All expressed genes'!H38,NA())</f>
        <v>#N/A</v>
      </c>
      <c r="O42" s="160" t="str">
        <f>'All expressed genes'!J38</f>
        <v>C</v>
      </c>
      <c r="IS42" s="2" t="e">
        <f>#REF!</f>
        <v>#REF!</v>
      </c>
      <c r="IT42" s="2" t="e">
        <f>#REF!</f>
        <v>#REF!</v>
      </c>
      <c r="IU42" s="1" t="str">
        <f t="shared" ca="1" si="0"/>
        <v/>
      </c>
      <c r="IV42" s="9" t="str">
        <f t="shared" ca="1" si="1"/>
        <v/>
      </c>
    </row>
    <row r="43" spans="11:256" ht="15" customHeight="1" x14ac:dyDescent="0.2">
      <c r="K43" s="161">
        <f>'Transcript table'!A44</f>
        <v>37</v>
      </c>
      <c r="L43" s="161" t="str">
        <f>'Transcript table'!C44</f>
        <v>DNMT3B</v>
      </c>
      <c r="M43" s="158" t="e">
        <f ca="1">LOG('All expressed genes'!G39,2)</f>
        <v>#DIV/0!</v>
      </c>
      <c r="N43" s="159" t="e">
        <f ca="1">IF(ISNUMBER('All expressed genes'!H39),'All expressed genes'!H39,NA())</f>
        <v>#N/A</v>
      </c>
      <c r="O43" s="160" t="str">
        <f>'All expressed genes'!J39</f>
        <v>C</v>
      </c>
      <c r="IS43" s="2" t="e">
        <f>#REF!</f>
        <v>#REF!</v>
      </c>
      <c r="IT43" s="2" t="e">
        <f>#REF!</f>
        <v>#REF!</v>
      </c>
      <c r="IU43" s="1" t="str">
        <f t="shared" ca="1" si="0"/>
        <v/>
      </c>
      <c r="IV43" s="9" t="str">
        <f t="shared" ca="1" si="1"/>
        <v/>
      </c>
    </row>
    <row r="44" spans="11:256" ht="15" customHeight="1" x14ac:dyDescent="0.2">
      <c r="K44" s="161">
        <f>'Transcript table'!A45</f>
        <v>38</v>
      </c>
      <c r="L44" s="161" t="str">
        <f>'Transcript table'!C45</f>
        <v>DNMT3L</v>
      </c>
      <c r="M44" s="158" t="e">
        <f ca="1">LOG('All expressed genes'!G40,2)</f>
        <v>#DIV/0!</v>
      </c>
      <c r="N44" s="159" t="e">
        <f ca="1">IF(ISNUMBER('All expressed genes'!H40),'All expressed genes'!H40,NA())</f>
        <v>#N/A</v>
      </c>
      <c r="O44" s="160" t="str">
        <f>'All expressed genes'!J40</f>
        <v>C</v>
      </c>
      <c r="IS44" s="2" t="e">
        <f>#REF!</f>
        <v>#REF!</v>
      </c>
      <c r="IT44" s="2" t="e">
        <f>#REF!</f>
        <v>#REF!</v>
      </c>
      <c r="IU44" s="1" t="str">
        <f t="shared" ca="1" si="0"/>
        <v/>
      </c>
      <c r="IV44" s="9" t="str">
        <f t="shared" ca="1" si="1"/>
        <v/>
      </c>
    </row>
    <row r="45" spans="11:256" ht="15" customHeight="1" x14ac:dyDescent="0.2">
      <c r="K45" s="161">
        <f>'Transcript table'!A46</f>
        <v>39</v>
      </c>
      <c r="L45" s="161" t="str">
        <f>'Transcript table'!C46</f>
        <v>NOP2</v>
      </c>
      <c r="M45" s="158" t="e">
        <f ca="1">LOG('All expressed genes'!G41,2)</f>
        <v>#DIV/0!</v>
      </c>
      <c r="N45" s="159" t="e">
        <f ca="1">IF(ISNUMBER('All expressed genes'!H41),'All expressed genes'!H41,NA())</f>
        <v>#N/A</v>
      </c>
      <c r="O45" s="160" t="str">
        <f>'All expressed genes'!J41</f>
        <v>C</v>
      </c>
      <c r="IS45" s="2" t="e">
        <f>#REF!</f>
        <v>#REF!</v>
      </c>
      <c r="IT45" s="2" t="e">
        <f>#REF!</f>
        <v>#REF!</v>
      </c>
      <c r="IU45" s="1" t="str">
        <f t="shared" ca="1" si="0"/>
        <v/>
      </c>
      <c r="IV45" s="9" t="str">
        <f t="shared" ca="1" si="1"/>
        <v/>
      </c>
    </row>
    <row r="46" spans="11:256" ht="15" customHeight="1" x14ac:dyDescent="0.2">
      <c r="K46" s="161">
        <f>'Transcript table'!A47</f>
        <v>40</v>
      </c>
      <c r="L46" s="161" t="str">
        <f>'Transcript table'!C47</f>
        <v>NSUN3</v>
      </c>
      <c r="M46" s="158" t="e">
        <f ca="1">LOG('All expressed genes'!G42,2)</f>
        <v>#DIV/0!</v>
      </c>
      <c r="N46" s="159" t="e">
        <f ca="1">IF(ISNUMBER('All expressed genes'!H42),'All expressed genes'!H42,NA())</f>
        <v>#N/A</v>
      </c>
      <c r="O46" s="160" t="str">
        <f>'All expressed genes'!J42</f>
        <v>C</v>
      </c>
      <c r="IS46" s="2" t="e">
        <f>#REF!</f>
        <v>#REF!</v>
      </c>
      <c r="IT46" s="2" t="e">
        <f>#REF!</f>
        <v>#REF!</v>
      </c>
      <c r="IU46" s="1" t="str">
        <f t="shared" ca="1" si="0"/>
        <v/>
      </c>
      <c r="IV46" s="9" t="str">
        <f t="shared" ca="1" si="1"/>
        <v/>
      </c>
    </row>
    <row r="47" spans="11:256" ht="15" customHeight="1" x14ac:dyDescent="0.2">
      <c r="K47" s="161">
        <f>'Transcript table'!A48</f>
        <v>41</v>
      </c>
      <c r="L47" s="161" t="str">
        <f>'Transcript table'!C48</f>
        <v>NSUN4</v>
      </c>
      <c r="M47" s="158" t="e">
        <f ca="1">LOG('All expressed genes'!G43,2)</f>
        <v>#DIV/0!</v>
      </c>
      <c r="N47" s="159" t="e">
        <f ca="1">IF(ISNUMBER('All expressed genes'!H43),'All expressed genes'!H43,NA())</f>
        <v>#N/A</v>
      </c>
      <c r="O47" s="160" t="str">
        <f>'All expressed genes'!J43</f>
        <v>C</v>
      </c>
      <c r="IS47" s="2" t="e">
        <f>#REF!</f>
        <v>#REF!</v>
      </c>
      <c r="IT47" s="2" t="e">
        <f>#REF!</f>
        <v>#REF!</v>
      </c>
      <c r="IU47" s="1" t="str">
        <f t="shared" ca="1" si="0"/>
        <v/>
      </c>
      <c r="IV47" s="9" t="str">
        <f t="shared" ca="1" si="1"/>
        <v/>
      </c>
    </row>
    <row r="48" spans="11:256" ht="15" customHeight="1" x14ac:dyDescent="0.2">
      <c r="K48" s="161">
        <f>'Transcript table'!A49</f>
        <v>42</v>
      </c>
      <c r="L48" s="161" t="str">
        <f>'Transcript table'!C49</f>
        <v>NSUN5</v>
      </c>
      <c r="M48" s="158" t="e">
        <f ca="1">LOG('All expressed genes'!G44,2)</f>
        <v>#DIV/0!</v>
      </c>
      <c r="N48" s="159" t="e">
        <f ca="1">IF(ISNUMBER('All expressed genes'!H44),'All expressed genes'!H44,NA())</f>
        <v>#N/A</v>
      </c>
      <c r="O48" s="160" t="str">
        <f>'All expressed genes'!J44</f>
        <v>C</v>
      </c>
      <c r="IS48" s="2" t="e">
        <f>#REF!</f>
        <v>#REF!</v>
      </c>
      <c r="IT48" s="2" t="e">
        <f>#REF!</f>
        <v>#REF!</v>
      </c>
      <c r="IU48" s="1" t="str">
        <f t="shared" ca="1" si="0"/>
        <v/>
      </c>
      <c r="IV48" s="9" t="str">
        <f t="shared" ca="1" si="1"/>
        <v/>
      </c>
    </row>
    <row r="49" spans="11:256" ht="15" customHeight="1" x14ac:dyDescent="0.2">
      <c r="K49" s="161">
        <f>'Transcript table'!A50</f>
        <v>43</v>
      </c>
      <c r="L49" s="161" t="str">
        <f>'Transcript table'!C50</f>
        <v>TET1</v>
      </c>
      <c r="M49" s="158" t="e">
        <f ca="1">LOG('All expressed genes'!G45,2)</f>
        <v>#DIV/0!</v>
      </c>
      <c r="N49" s="159" t="e">
        <f ca="1">IF(ISNUMBER('All expressed genes'!H45),'All expressed genes'!H45,NA())</f>
        <v>#N/A</v>
      </c>
      <c r="O49" s="160" t="str">
        <f>'All expressed genes'!J45</f>
        <v>C</v>
      </c>
      <c r="IS49" s="2" t="e">
        <f>#REF!</f>
        <v>#REF!</v>
      </c>
      <c r="IT49" s="2" t="e">
        <f>#REF!</f>
        <v>#REF!</v>
      </c>
      <c r="IU49" s="1" t="str">
        <f t="shared" ca="1" si="0"/>
        <v/>
      </c>
      <c r="IV49" s="9" t="str">
        <f t="shared" ca="1" si="1"/>
        <v/>
      </c>
    </row>
    <row r="50" spans="11:256" ht="15" customHeight="1" x14ac:dyDescent="0.2">
      <c r="K50" s="161">
        <f>'Transcript table'!A51</f>
        <v>44</v>
      </c>
      <c r="L50" s="161" t="str">
        <f>'Transcript table'!C51</f>
        <v>TET2</v>
      </c>
      <c r="M50" s="158" t="e">
        <f ca="1">LOG('All expressed genes'!G46,2)</f>
        <v>#DIV/0!</v>
      </c>
      <c r="N50" s="159" t="e">
        <f ca="1">IF(ISNUMBER('All expressed genes'!H46),'All expressed genes'!H46,NA())</f>
        <v>#N/A</v>
      </c>
      <c r="O50" s="160" t="str">
        <f>'All expressed genes'!J46</f>
        <v>C</v>
      </c>
      <c r="IS50" s="2" t="e">
        <f>#REF!</f>
        <v>#REF!</v>
      </c>
      <c r="IT50" s="2" t="e">
        <f>#REF!</f>
        <v>#REF!</v>
      </c>
      <c r="IU50" s="1" t="str">
        <f t="shared" ca="1" si="0"/>
        <v/>
      </c>
      <c r="IV50" s="9" t="str">
        <f t="shared" ca="1" si="1"/>
        <v/>
      </c>
    </row>
    <row r="51" spans="11:256" ht="15" customHeight="1" x14ac:dyDescent="0.2">
      <c r="K51" s="161">
        <f>'Transcript table'!A52</f>
        <v>45</v>
      </c>
      <c r="L51" s="161" t="str">
        <f>'Transcript table'!C52</f>
        <v>TET3</v>
      </c>
      <c r="M51" s="158" t="e">
        <f ca="1">LOG('All expressed genes'!G47,2)</f>
        <v>#DIV/0!</v>
      </c>
      <c r="N51" s="159" t="e">
        <f ca="1">IF(ISNUMBER('All expressed genes'!H47),'All expressed genes'!H47,NA())</f>
        <v>#N/A</v>
      </c>
      <c r="O51" s="160" t="str">
        <f>'All expressed genes'!J47</f>
        <v>C</v>
      </c>
      <c r="IS51" s="2" t="e">
        <f>#REF!</f>
        <v>#REF!</v>
      </c>
      <c r="IT51" s="2" t="e">
        <f>#REF!</f>
        <v>#REF!</v>
      </c>
      <c r="IU51" s="1" t="str">
        <f t="shared" ca="1" si="0"/>
        <v/>
      </c>
      <c r="IV51" s="9" t="str">
        <f t="shared" ca="1" si="1"/>
        <v/>
      </c>
    </row>
    <row r="52" spans="11:256" ht="15" customHeight="1" x14ac:dyDescent="0.2">
      <c r="K52" s="161">
        <f>'Transcript table'!A53</f>
        <v>46</v>
      </c>
      <c r="L52" s="161" t="str">
        <f>'Transcript table'!C53</f>
        <v>HNRNPA2B1</v>
      </c>
      <c r="M52" s="158" t="e">
        <f ca="1">LOG('All expressed genes'!G48,2)</f>
        <v>#DIV/0!</v>
      </c>
      <c r="N52" s="159" t="e">
        <f ca="1">IF(ISNUMBER('All expressed genes'!H48),'All expressed genes'!H48,NA())</f>
        <v>#N/A</v>
      </c>
      <c r="O52" s="160" t="str">
        <f>'All expressed genes'!J48</f>
        <v>C</v>
      </c>
      <c r="IS52" s="2" t="e">
        <f>#REF!</f>
        <v>#REF!</v>
      </c>
      <c r="IT52" s="2" t="e">
        <f>#REF!</f>
        <v>#REF!</v>
      </c>
      <c r="IU52" s="1" t="str">
        <f t="shared" ca="1" si="0"/>
        <v/>
      </c>
      <c r="IV52" s="9" t="str">
        <f t="shared" ca="1" si="1"/>
        <v/>
      </c>
    </row>
    <row r="53" spans="11:256" ht="15" customHeight="1" x14ac:dyDescent="0.2">
      <c r="K53" s="161">
        <f>'Transcript table'!A54</f>
        <v>47</v>
      </c>
      <c r="L53" s="161" t="str">
        <f>'Transcript table'!C54</f>
        <v>HNRNPA2B1</v>
      </c>
      <c r="M53" s="158" t="e">
        <f ca="1">LOG('All expressed genes'!G49,2)</f>
        <v>#DIV/0!</v>
      </c>
      <c r="N53" s="159" t="e">
        <f ca="1">IF(ISNUMBER('All expressed genes'!H49),'All expressed genes'!H49,NA())</f>
        <v>#N/A</v>
      </c>
      <c r="O53" s="160" t="str">
        <f>'All expressed genes'!J49</f>
        <v>C</v>
      </c>
      <c r="IS53" s="2" t="e">
        <f>#REF!</f>
        <v>#REF!</v>
      </c>
      <c r="IT53" s="2" t="e">
        <f>#REF!</f>
        <v>#REF!</v>
      </c>
      <c r="IU53" s="1" t="str">
        <f t="shared" ca="1" si="0"/>
        <v/>
      </c>
      <c r="IV53" s="9" t="str">
        <f t="shared" ca="1" si="1"/>
        <v/>
      </c>
    </row>
    <row r="54" spans="11:256" ht="15" customHeight="1" x14ac:dyDescent="0.2">
      <c r="K54" s="161">
        <f>'Transcript table'!A55</f>
        <v>48</v>
      </c>
      <c r="L54" s="161" t="str">
        <f>'Transcript table'!C55</f>
        <v>HNRNPC1</v>
      </c>
      <c r="M54" s="158" t="e">
        <f ca="1">LOG('All expressed genes'!G50,2)</f>
        <v>#DIV/0!</v>
      </c>
      <c r="N54" s="159" t="e">
        <f ca="1">IF(ISNUMBER('All expressed genes'!H50),'All expressed genes'!H50,NA())</f>
        <v>#N/A</v>
      </c>
      <c r="O54" s="160" t="str">
        <f>'All expressed genes'!J50</f>
        <v>C</v>
      </c>
      <c r="IS54" s="2" t="e">
        <f>#REF!</f>
        <v>#REF!</v>
      </c>
      <c r="IT54" s="2" t="e">
        <f>#REF!</f>
        <v>#REF!</v>
      </c>
      <c r="IU54" s="1" t="str">
        <f t="shared" ca="1" si="0"/>
        <v/>
      </c>
      <c r="IV54" s="9" t="str">
        <f t="shared" ca="1" si="1"/>
        <v/>
      </c>
    </row>
    <row r="55" spans="11:256" ht="15" customHeight="1" x14ac:dyDescent="0.2">
      <c r="K55" s="161">
        <f>'Transcript table'!A56</f>
        <v>49</v>
      </c>
      <c r="L55" s="161" t="str">
        <f>'Transcript table'!C56</f>
        <v>HNRNPC2</v>
      </c>
      <c r="M55" s="158" t="e">
        <f ca="1">LOG('All expressed genes'!G51,2)</f>
        <v>#DIV/0!</v>
      </c>
      <c r="N55" s="159" t="e">
        <f ca="1">IF(ISNUMBER('All expressed genes'!H51),'All expressed genes'!H51,NA())</f>
        <v>#N/A</v>
      </c>
      <c r="O55" s="160" t="str">
        <f>'All expressed genes'!J51</f>
        <v>C</v>
      </c>
      <c r="IS55" s="2" t="e">
        <f>#REF!</f>
        <v>#REF!</v>
      </c>
      <c r="IT55" s="2" t="e">
        <f>#REF!</f>
        <v>#REF!</v>
      </c>
      <c r="IU55" s="1" t="str">
        <f t="shared" ca="1" si="0"/>
        <v/>
      </c>
      <c r="IV55" s="9" t="str">
        <f t="shared" ca="1" si="1"/>
        <v/>
      </c>
    </row>
    <row r="56" spans="11:256" ht="15" customHeight="1" x14ac:dyDescent="0.2">
      <c r="K56" s="161">
        <f>'Transcript table'!A57</f>
        <v>50</v>
      </c>
      <c r="L56" s="161" t="str">
        <f>'Transcript table'!C57</f>
        <v xml:space="preserve">YTHDC1 </v>
      </c>
      <c r="M56" s="158" t="e">
        <f ca="1">LOG('All expressed genes'!G52,2)</f>
        <v>#DIV/0!</v>
      </c>
      <c r="N56" s="159" t="e">
        <f ca="1">IF(ISNUMBER('All expressed genes'!H52),'All expressed genes'!H52,NA())</f>
        <v>#N/A</v>
      </c>
      <c r="O56" s="160" t="str">
        <f>'All expressed genes'!J52</f>
        <v>C</v>
      </c>
      <c r="IS56" s="2" t="e">
        <f>#REF!</f>
        <v>#REF!</v>
      </c>
      <c r="IT56" s="2" t="e">
        <f>#REF!</f>
        <v>#REF!</v>
      </c>
      <c r="IU56" s="1" t="str">
        <f t="shared" ca="1" si="0"/>
        <v/>
      </c>
      <c r="IV56" s="9" t="str">
        <f t="shared" ca="1" si="1"/>
        <v/>
      </c>
    </row>
    <row r="57" spans="11:256" ht="15" customHeight="1" x14ac:dyDescent="0.2">
      <c r="K57" s="161">
        <f>'Transcript table'!A58</f>
        <v>51</v>
      </c>
      <c r="L57" s="161" t="str">
        <f>'Transcript table'!C58</f>
        <v>YTHDC2</v>
      </c>
      <c r="M57" s="158" t="e">
        <f ca="1">LOG('All expressed genes'!G53,2)</f>
        <v>#DIV/0!</v>
      </c>
      <c r="N57" s="159" t="e">
        <f ca="1">IF(ISNUMBER('All expressed genes'!H53),'All expressed genes'!H53,NA())</f>
        <v>#N/A</v>
      </c>
      <c r="O57" s="160" t="str">
        <f>'All expressed genes'!J53</f>
        <v>C</v>
      </c>
      <c r="IS57" s="2" t="e">
        <f>#REF!</f>
        <v>#REF!</v>
      </c>
      <c r="IT57" s="2" t="e">
        <f>#REF!</f>
        <v>#REF!</v>
      </c>
      <c r="IU57" s="1" t="str">
        <f t="shared" ca="1" si="0"/>
        <v/>
      </c>
      <c r="IV57" s="9" t="str">
        <f t="shared" ca="1" si="1"/>
        <v/>
      </c>
    </row>
    <row r="58" spans="11:256" ht="15" customHeight="1" x14ac:dyDescent="0.2">
      <c r="K58" s="161">
        <f>'Transcript table'!A59</f>
        <v>52</v>
      </c>
      <c r="L58" s="161" t="str">
        <f>'Transcript table'!C59</f>
        <v>YTHDF1</v>
      </c>
      <c r="M58" s="158" t="e">
        <f ca="1">LOG('All expressed genes'!G54,2)</f>
        <v>#DIV/0!</v>
      </c>
      <c r="N58" s="159" t="e">
        <f ca="1">IF(ISNUMBER('All expressed genes'!H54),'All expressed genes'!H54,NA())</f>
        <v>#N/A</v>
      </c>
      <c r="O58" s="160" t="str">
        <f>'All expressed genes'!J54</f>
        <v>C</v>
      </c>
      <c r="IS58" s="2" t="e">
        <f>#REF!</f>
        <v>#REF!</v>
      </c>
      <c r="IT58" s="2" t="e">
        <f>#REF!</f>
        <v>#REF!</v>
      </c>
      <c r="IU58" s="1" t="str">
        <f t="shared" ca="1" si="0"/>
        <v/>
      </c>
      <c r="IV58" s="9" t="str">
        <f t="shared" ca="1" si="1"/>
        <v/>
      </c>
    </row>
    <row r="59" spans="11:256" ht="15" customHeight="1" x14ac:dyDescent="0.2">
      <c r="K59" s="161">
        <f>'Transcript table'!A60</f>
        <v>53</v>
      </c>
      <c r="L59" s="161" t="str">
        <f>'Transcript table'!C60</f>
        <v>YTHDF2</v>
      </c>
      <c r="M59" s="158" t="e">
        <f ca="1">LOG('All expressed genes'!G55,2)</f>
        <v>#DIV/0!</v>
      </c>
      <c r="N59" s="159" t="e">
        <f ca="1">IF(ISNUMBER('All expressed genes'!H55),'All expressed genes'!H55,NA())</f>
        <v>#N/A</v>
      </c>
      <c r="O59" s="160" t="str">
        <f>'All expressed genes'!J55</f>
        <v>C</v>
      </c>
      <c r="IS59" s="2" t="e">
        <f>#REF!</f>
        <v>#REF!</v>
      </c>
      <c r="IT59" s="2" t="e">
        <f>#REF!</f>
        <v>#REF!</v>
      </c>
      <c r="IU59" s="1" t="str">
        <f t="shared" ca="1" si="0"/>
        <v/>
      </c>
      <c r="IV59" s="9" t="str">
        <f t="shared" ca="1" si="1"/>
        <v/>
      </c>
    </row>
    <row r="60" spans="11:256" ht="15" customHeight="1" x14ac:dyDescent="0.2">
      <c r="K60" s="161">
        <f>'Transcript table'!A61</f>
        <v>54</v>
      </c>
      <c r="L60" s="161" t="str">
        <f>'Transcript table'!C61</f>
        <v>YTHDF3</v>
      </c>
      <c r="M60" s="158" t="e">
        <f ca="1">LOG('All expressed genes'!G56,2)</f>
        <v>#DIV/0!</v>
      </c>
      <c r="N60" s="159" t="e">
        <f ca="1">IF(ISNUMBER('All expressed genes'!H56),'All expressed genes'!H56,NA())</f>
        <v>#N/A</v>
      </c>
      <c r="O60" s="160" t="str">
        <f>'All expressed genes'!J56</f>
        <v>C</v>
      </c>
      <c r="IS60" s="2" t="e">
        <f>#REF!</f>
        <v>#REF!</v>
      </c>
      <c r="IT60" s="2" t="e">
        <f>#REF!</f>
        <v>#REF!</v>
      </c>
      <c r="IU60" s="1" t="str">
        <f t="shared" ca="1" si="0"/>
        <v/>
      </c>
      <c r="IV60" s="9" t="str">
        <f t="shared" ca="1" si="1"/>
        <v/>
      </c>
    </row>
    <row r="61" spans="11:256" ht="15" customHeight="1" x14ac:dyDescent="0.2">
      <c r="K61" s="161">
        <f>'Transcript table'!A62</f>
        <v>55</v>
      </c>
      <c r="L61" s="161" t="str">
        <f>'Transcript table'!C62</f>
        <v>ELAVL1</v>
      </c>
      <c r="M61" s="158" t="e">
        <f ca="1">LOG('All expressed genes'!G57,2)</f>
        <v>#DIV/0!</v>
      </c>
      <c r="N61" s="159" t="e">
        <f ca="1">IF(ISNUMBER('All expressed genes'!H57),'All expressed genes'!H57,NA())</f>
        <v>#N/A</v>
      </c>
      <c r="O61" s="160" t="str">
        <f>'All expressed genes'!J57</f>
        <v>C</v>
      </c>
      <c r="IS61" s="2" t="e">
        <f>#REF!</f>
        <v>#REF!</v>
      </c>
      <c r="IT61" s="2" t="e">
        <f>#REF!</f>
        <v>#REF!</v>
      </c>
      <c r="IU61" s="1" t="str">
        <f t="shared" ca="1" si="0"/>
        <v/>
      </c>
      <c r="IV61" s="9" t="str">
        <f t="shared" ca="1" si="1"/>
        <v/>
      </c>
    </row>
    <row r="62" spans="11:256" ht="15" customHeight="1" x14ac:dyDescent="0.2">
      <c r="K62" s="161">
        <f>'Transcript table'!A63</f>
        <v>56</v>
      </c>
      <c r="L62" s="161" t="str">
        <f>'Transcript table'!C63</f>
        <v>KIAA1429</v>
      </c>
      <c r="M62" s="158" t="e">
        <f ca="1">LOG('All expressed genes'!G58,2)</f>
        <v>#DIV/0!</v>
      </c>
      <c r="N62" s="159" t="e">
        <f ca="1">IF(ISNUMBER('All expressed genes'!H58),'All expressed genes'!H58,NA())</f>
        <v>#N/A</v>
      </c>
      <c r="O62" s="160" t="str">
        <f>'All expressed genes'!J58</f>
        <v>C</v>
      </c>
      <c r="IS62" s="2" t="e">
        <f>#REF!</f>
        <v>#REF!</v>
      </c>
      <c r="IT62" s="2" t="e">
        <f>#REF!</f>
        <v>#REF!</v>
      </c>
      <c r="IU62" s="1" t="str">
        <f t="shared" ca="1" si="0"/>
        <v/>
      </c>
      <c r="IV62" s="9" t="str">
        <f t="shared" ca="1" si="1"/>
        <v/>
      </c>
    </row>
    <row r="63" spans="11:256" ht="15" customHeight="1" x14ac:dyDescent="0.2">
      <c r="K63" s="161">
        <f>'Transcript table'!A64</f>
        <v>57</v>
      </c>
      <c r="L63" s="161" t="str">
        <f>'Transcript table'!C64</f>
        <v>METTL14</v>
      </c>
      <c r="M63" s="158" t="e">
        <f ca="1">LOG('All expressed genes'!G59,2)</f>
        <v>#DIV/0!</v>
      </c>
      <c r="N63" s="159" t="e">
        <f ca="1">IF(ISNUMBER('All expressed genes'!H59),'All expressed genes'!H59,NA())</f>
        <v>#N/A</v>
      </c>
      <c r="O63" s="160" t="str">
        <f>'All expressed genes'!J59</f>
        <v>C</v>
      </c>
      <c r="IS63" s="2" t="e">
        <f>#REF!</f>
        <v>#REF!</v>
      </c>
      <c r="IT63" s="2" t="e">
        <f>#REF!</f>
        <v>#REF!</v>
      </c>
      <c r="IU63" s="1" t="str">
        <f t="shared" ca="1" si="0"/>
        <v/>
      </c>
      <c r="IV63" s="9" t="str">
        <f t="shared" ca="1" si="1"/>
        <v/>
      </c>
    </row>
    <row r="64" spans="11:256" ht="15" customHeight="1" x14ac:dyDescent="0.2">
      <c r="K64" s="161">
        <f>'Transcript table'!A65</f>
        <v>58</v>
      </c>
      <c r="L64" s="161" t="str">
        <f>'Transcript table'!C65</f>
        <v>METTL3</v>
      </c>
      <c r="M64" s="158" t="e">
        <f ca="1">LOG('All expressed genes'!G60,2)</f>
        <v>#DIV/0!</v>
      </c>
      <c r="N64" s="159" t="e">
        <f ca="1">IF(ISNUMBER('All expressed genes'!H60),'All expressed genes'!H60,NA())</f>
        <v>#N/A</v>
      </c>
      <c r="O64" s="160" t="str">
        <f>'All expressed genes'!J60</f>
        <v>C</v>
      </c>
      <c r="IS64" s="2" t="e">
        <f>#REF!</f>
        <v>#REF!</v>
      </c>
      <c r="IT64" s="2" t="e">
        <f>#REF!</f>
        <v>#REF!</v>
      </c>
      <c r="IU64" s="1" t="str">
        <f t="shared" ca="1" si="0"/>
        <v/>
      </c>
      <c r="IV64" s="9" t="str">
        <f t="shared" ca="1" si="1"/>
        <v/>
      </c>
    </row>
    <row r="65" spans="11:256" ht="15" customHeight="1" x14ac:dyDescent="0.2">
      <c r="K65" s="161">
        <f>'Transcript table'!A66</f>
        <v>59</v>
      </c>
      <c r="L65" s="161" t="str">
        <f>'Transcript table'!C66</f>
        <v>METTL4</v>
      </c>
      <c r="M65" s="158" t="e">
        <f ca="1">LOG('All expressed genes'!G61,2)</f>
        <v>#DIV/0!</v>
      </c>
      <c r="N65" s="159" t="e">
        <f ca="1">IF(ISNUMBER('All expressed genes'!H61),'All expressed genes'!H61,NA())</f>
        <v>#N/A</v>
      </c>
      <c r="O65" s="160" t="str">
        <f>'All expressed genes'!J61</f>
        <v>C</v>
      </c>
      <c r="IS65" s="2" t="e">
        <f>#REF!</f>
        <v>#REF!</v>
      </c>
      <c r="IT65" s="2" t="e">
        <f>#REF!</f>
        <v>#REF!</v>
      </c>
      <c r="IU65" s="1" t="str">
        <f t="shared" ca="1" si="0"/>
        <v/>
      </c>
      <c r="IV65" s="9" t="str">
        <f t="shared" ca="1" si="1"/>
        <v/>
      </c>
    </row>
    <row r="66" spans="11:256" ht="15" customHeight="1" x14ac:dyDescent="0.2">
      <c r="K66" s="161">
        <f>'Transcript table'!A67</f>
        <v>60</v>
      </c>
      <c r="L66" s="161" t="str">
        <f>'Transcript table'!C67</f>
        <v>WTAP</v>
      </c>
      <c r="M66" s="158" t="e">
        <f ca="1">LOG('All expressed genes'!G62,2)</f>
        <v>#DIV/0!</v>
      </c>
      <c r="N66" s="159" t="e">
        <f ca="1">IF(ISNUMBER('All expressed genes'!H62),'All expressed genes'!H62,NA())</f>
        <v>#N/A</v>
      </c>
      <c r="O66" s="160" t="str">
        <f>'All expressed genes'!J62</f>
        <v>C</v>
      </c>
      <c r="IS66" s="2" t="e">
        <f>#REF!</f>
        <v>#REF!</v>
      </c>
      <c r="IT66" s="2" t="e">
        <f>#REF!</f>
        <v>#REF!</v>
      </c>
      <c r="IU66" s="1" t="str">
        <f t="shared" ca="1" si="0"/>
        <v/>
      </c>
      <c r="IV66" s="9" t="str">
        <f t="shared" ca="1" si="1"/>
        <v/>
      </c>
    </row>
    <row r="67" spans="11:256" ht="15" customHeight="1" x14ac:dyDescent="0.2">
      <c r="K67" s="161">
        <f>'Transcript table'!A68</f>
        <v>61</v>
      </c>
      <c r="L67" s="161" t="str">
        <f>'Transcript table'!C68</f>
        <v>DGCR8</v>
      </c>
      <c r="M67" s="158" t="e">
        <f ca="1">LOG('All expressed genes'!G63,2)</f>
        <v>#DIV/0!</v>
      </c>
      <c r="N67" s="159" t="e">
        <f ca="1">IF(ISNUMBER('All expressed genes'!H63),'All expressed genes'!H63,NA())</f>
        <v>#N/A</v>
      </c>
      <c r="O67" s="160" t="str">
        <f>'All expressed genes'!J63</f>
        <v>C</v>
      </c>
      <c r="IS67" s="2" t="e">
        <f>#REF!</f>
        <v>#REF!</v>
      </c>
      <c r="IT67" s="2" t="e">
        <f>#REF!</f>
        <v>#REF!</v>
      </c>
      <c r="IU67" s="1" t="str">
        <f t="shared" ca="1" si="0"/>
        <v/>
      </c>
      <c r="IV67" s="9" t="str">
        <f t="shared" ca="1" si="1"/>
        <v/>
      </c>
    </row>
    <row r="68" spans="11:256" ht="15" customHeight="1" x14ac:dyDescent="0.2">
      <c r="K68" s="161">
        <f>'Transcript table'!A69</f>
        <v>62</v>
      </c>
      <c r="L68" s="161" t="str">
        <f>'Transcript table'!C69</f>
        <v>ALKBH5</v>
      </c>
      <c r="M68" s="158" t="e">
        <f ca="1">LOG('All expressed genes'!G64,2)</f>
        <v>#DIV/0!</v>
      </c>
      <c r="N68" s="159" t="e">
        <f ca="1">IF(ISNUMBER('All expressed genes'!H64),'All expressed genes'!H64,NA())</f>
        <v>#N/A</v>
      </c>
      <c r="O68" s="160" t="str">
        <f>'All expressed genes'!J64</f>
        <v>C</v>
      </c>
      <c r="IS68" s="2" t="e">
        <f>#REF!</f>
        <v>#REF!</v>
      </c>
      <c r="IT68" s="2" t="e">
        <f>#REF!</f>
        <v>#REF!</v>
      </c>
      <c r="IU68" s="1" t="str">
        <f t="shared" ca="1" si="0"/>
        <v/>
      </c>
      <c r="IV68" s="9" t="str">
        <f t="shared" ca="1" si="1"/>
        <v/>
      </c>
    </row>
    <row r="69" spans="11:256" ht="15" customHeight="1" x14ac:dyDescent="0.2">
      <c r="K69" s="161">
        <f>'Transcript table'!A70</f>
        <v>63</v>
      </c>
      <c r="L69" s="161" t="str">
        <f>'Transcript table'!C70</f>
        <v>FTO</v>
      </c>
      <c r="M69" s="158" t="e">
        <f ca="1">LOG('All expressed genes'!G65,2)</f>
        <v>#DIV/0!</v>
      </c>
      <c r="N69" s="159" t="e">
        <f ca="1">IF(ISNUMBER('All expressed genes'!H65),'All expressed genes'!H65,NA())</f>
        <v>#N/A</v>
      </c>
      <c r="O69" s="160" t="str">
        <f>'All expressed genes'!J65</f>
        <v>C</v>
      </c>
      <c r="IS69" s="2" t="e">
        <f>#REF!</f>
        <v>#REF!</v>
      </c>
      <c r="IT69" s="2" t="e">
        <f>#REF!</f>
        <v>#REF!</v>
      </c>
      <c r="IU69" s="1" t="str">
        <f t="shared" ca="1" si="0"/>
        <v/>
      </c>
      <c r="IV69" s="9" t="str">
        <f t="shared" ca="1" si="1"/>
        <v/>
      </c>
    </row>
    <row r="70" spans="11:256" ht="15" customHeight="1" x14ac:dyDescent="0.2">
      <c r="K70" s="161">
        <f>'Transcript table'!A71</f>
        <v>64</v>
      </c>
      <c r="L70" s="161" t="str">
        <f>'Transcript table'!C71</f>
        <v>RNGTT</v>
      </c>
      <c r="M70" s="158" t="e">
        <f ca="1">LOG('All expressed genes'!G66,2)</f>
        <v>#DIV/0!</v>
      </c>
      <c r="N70" s="159" t="e">
        <f ca="1">IF(ISNUMBER('All expressed genes'!H66),'All expressed genes'!H66,NA())</f>
        <v>#N/A</v>
      </c>
      <c r="O70" s="160" t="str">
        <f>'All expressed genes'!J66</f>
        <v>C</v>
      </c>
      <c r="IS70" s="2" t="e">
        <f>#REF!</f>
        <v>#REF!</v>
      </c>
      <c r="IT70" s="2" t="e">
        <f>#REF!</f>
        <v>#REF!</v>
      </c>
      <c r="IU70" s="1" t="str">
        <f t="shared" ca="1" si="0"/>
        <v/>
      </c>
      <c r="IV70" s="9" t="str">
        <f t="shared" ca="1" si="1"/>
        <v/>
      </c>
    </row>
    <row r="71" spans="11:256" ht="15" customHeight="1" x14ac:dyDescent="0.2">
      <c r="K71" s="161">
        <f>'Transcript table'!A72</f>
        <v>65</v>
      </c>
      <c r="L71" s="161" t="str">
        <f>'Transcript table'!C72</f>
        <v>RNMT</v>
      </c>
      <c r="M71" s="158" t="e">
        <f ca="1">LOG('All expressed genes'!G67,2)</f>
        <v>#DIV/0!</v>
      </c>
      <c r="N71" s="159" t="e">
        <f ca="1">IF(ISNUMBER('All expressed genes'!H67),'All expressed genes'!H67,NA())</f>
        <v>#N/A</v>
      </c>
      <c r="O71" s="160" t="str">
        <f>'All expressed genes'!J67</f>
        <v>C</v>
      </c>
      <c r="IS71" s="2" t="e">
        <f>#REF!</f>
        <v>#REF!</v>
      </c>
      <c r="IT71" s="2" t="e">
        <f>#REF!</f>
        <v>#REF!</v>
      </c>
      <c r="IU71" s="1" t="str">
        <f t="shared" ref="IU71:IU94" ca="1" si="2">IF(ISNUMBER(M71),M71,"")</f>
        <v/>
      </c>
      <c r="IV71" s="9" t="str">
        <f t="shared" ref="IV71:IV94" ca="1" si="3">IF(ISNUMBER(N71),N71,"")</f>
        <v/>
      </c>
    </row>
    <row r="72" spans="11:256" ht="15" customHeight="1" x14ac:dyDescent="0.2">
      <c r="K72" s="161">
        <f>'Transcript table'!A73</f>
        <v>66</v>
      </c>
      <c r="L72" s="161" t="str">
        <f>'Transcript table'!C73</f>
        <v>CMTR1</v>
      </c>
      <c r="M72" s="158" t="e">
        <f ca="1">LOG('All expressed genes'!G68,2)</f>
        <v>#DIV/0!</v>
      </c>
      <c r="N72" s="159" t="e">
        <f ca="1">IF(ISNUMBER('All expressed genes'!H68),'All expressed genes'!H68,NA())</f>
        <v>#N/A</v>
      </c>
      <c r="O72" s="160" t="str">
        <f>'All expressed genes'!J68</f>
        <v>C</v>
      </c>
      <c r="IS72" s="2" t="e">
        <f>#REF!</f>
        <v>#REF!</v>
      </c>
      <c r="IT72" s="2" t="e">
        <f>#REF!</f>
        <v>#REF!</v>
      </c>
      <c r="IU72" s="1" t="str">
        <f t="shared" ca="1" si="2"/>
        <v/>
      </c>
      <c r="IV72" s="9" t="str">
        <f t="shared" ca="1" si="3"/>
        <v/>
      </c>
    </row>
    <row r="73" spans="11:256" ht="15" customHeight="1" x14ac:dyDescent="0.2">
      <c r="K73" s="161">
        <f>'Transcript table'!A74</f>
        <v>67</v>
      </c>
      <c r="L73" s="161" t="str">
        <f>'Transcript table'!C74</f>
        <v>CMTR2</v>
      </c>
      <c r="M73" s="158" t="e">
        <f ca="1">LOG('All expressed genes'!G69,2)</f>
        <v>#DIV/0!</v>
      </c>
      <c r="N73" s="159" t="e">
        <f ca="1">IF(ISNUMBER('All expressed genes'!H69),'All expressed genes'!H69,NA())</f>
        <v>#N/A</v>
      </c>
      <c r="O73" s="160" t="str">
        <f>'All expressed genes'!J69</f>
        <v>C</v>
      </c>
      <c r="IS73" s="2" t="e">
        <f>#REF!</f>
        <v>#REF!</v>
      </c>
      <c r="IT73" s="2" t="e">
        <f>#REF!</f>
        <v>#REF!</v>
      </c>
      <c r="IU73" s="1" t="str">
        <f t="shared" ca="1" si="2"/>
        <v/>
      </c>
      <c r="IV73" s="9" t="str">
        <f t="shared" ca="1" si="3"/>
        <v/>
      </c>
    </row>
    <row r="74" spans="11:256" ht="15" customHeight="1" x14ac:dyDescent="0.2">
      <c r="K74" s="161">
        <f>'Transcript table'!A75</f>
        <v>68</v>
      </c>
      <c r="L74" s="161" t="str">
        <f>'Transcript table'!C75</f>
        <v>DKC1</v>
      </c>
      <c r="M74" s="158" t="e">
        <f ca="1">LOG('All expressed genes'!G70,2)</f>
        <v>#DIV/0!</v>
      </c>
      <c r="N74" s="159" t="e">
        <f ca="1">IF(ISNUMBER('All expressed genes'!H70),'All expressed genes'!H70,NA())</f>
        <v>#N/A</v>
      </c>
      <c r="O74" s="160" t="str">
        <f>'All expressed genes'!J70</f>
        <v>C</v>
      </c>
      <c r="IS74" s="2" t="e">
        <f>#REF!</f>
        <v>#REF!</v>
      </c>
      <c r="IT74" s="2" t="e">
        <f>#REF!</f>
        <v>#REF!</v>
      </c>
      <c r="IU74" s="1" t="str">
        <f t="shared" ca="1" si="2"/>
        <v/>
      </c>
      <c r="IV74" s="9" t="str">
        <f t="shared" ca="1" si="3"/>
        <v/>
      </c>
    </row>
    <row r="75" spans="11:256" ht="15" customHeight="1" x14ac:dyDescent="0.2">
      <c r="K75" s="161">
        <f>'Transcript table'!A76</f>
        <v>69</v>
      </c>
      <c r="L75" s="161" t="str">
        <f>'Transcript table'!C76</f>
        <v>GAR1</v>
      </c>
      <c r="M75" s="158" t="e">
        <f ca="1">LOG('All expressed genes'!G71,2)</f>
        <v>#DIV/0!</v>
      </c>
      <c r="N75" s="159" t="e">
        <f ca="1">IF(ISNUMBER('All expressed genes'!H71),'All expressed genes'!H71,NA())</f>
        <v>#N/A</v>
      </c>
      <c r="O75" s="160" t="str">
        <f>'All expressed genes'!J71</f>
        <v>C</v>
      </c>
      <c r="IS75" s="2" t="e">
        <f>#REF!</f>
        <v>#REF!</v>
      </c>
      <c r="IT75" s="2" t="e">
        <f>#REF!</f>
        <v>#REF!</v>
      </c>
      <c r="IU75" s="1" t="str">
        <f t="shared" ca="1" si="2"/>
        <v/>
      </c>
      <c r="IV75" s="9" t="str">
        <f t="shared" ca="1" si="3"/>
        <v/>
      </c>
    </row>
    <row r="76" spans="11:256" ht="15" customHeight="1" x14ac:dyDescent="0.2">
      <c r="K76" s="161">
        <f>'Transcript table'!A77</f>
        <v>70</v>
      </c>
      <c r="L76" s="161" t="str">
        <f>'Transcript table'!C77</f>
        <v>NAF1</v>
      </c>
      <c r="M76" s="158" t="e">
        <f ca="1">LOG('All expressed genes'!G72,2)</f>
        <v>#DIV/0!</v>
      </c>
      <c r="N76" s="159" t="e">
        <f ca="1">IF(ISNUMBER('All expressed genes'!H72),'All expressed genes'!H72,NA())</f>
        <v>#N/A</v>
      </c>
      <c r="O76" s="160" t="str">
        <f>'All expressed genes'!J72</f>
        <v>C</v>
      </c>
      <c r="IS76" s="2" t="e">
        <f>#REF!</f>
        <v>#REF!</v>
      </c>
      <c r="IT76" s="2" t="e">
        <f>#REF!</f>
        <v>#REF!</v>
      </c>
      <c r="IU76" s="1" t="str">
        <f t="shared" ca="1" si="2"/>
        <v/>
      </c>
      <c r="IV76" s="9" t="str">
        <f t="shared" ca="1" si="3"/>
        <v/>
      </c>
    </row>
    <row r="77" spans="11:256" ht="15" customHeight="1" x14ac:dyDescent="0.2">
      <c r="K77" s="161">
        <f>'Transcript table'!A78</f>
        <v>71</v>
      </c>
      <c r="L77" s="161" t="str">
        <f>'Transcript table'!C78</f>
        <v>NHP2</v>
      </c>
      <c r="M77" s="158" t="e">
        <f ca="1">LOG('All expressed genes'!G73,2)</f>
        <v>#DIV/0!</v>
      </c>
      <c r="N77" s="159" t="e">
        <f ca="1">IF(ISNUMBER('All expressed genes'!H73),'All expressed genes'!H73,NA())</f>
        <v>#N/A</v>
      </c>
      <c r="O77" s="160" t="str">
        <f>'All expressed genes'!J73</f>
        <v>C</v>
      </c>
      <c r="IS77" s="2" t="e">
        <f>#REF!</f>
        <v>#REF!</v>
      </c>
      <c r="IT77" s="2" t="e">
        <f>#REF!</f>
        <v>#REF!</v>
      </c>
      <c r="IU77" s="1" t="str">
        <f t="shared" ca="1" si="2"/>
        <v/>
      </c>
      <c r="IV77" s="9" t="str">
        <f t="shared" ca="1" si="3"/>
        <v/>
      </c>
    </row>
    <row r="78" spans="11:256" ht="15" customHeight="1" x14ac:dyDescent="0.2">
      <c r="K78" s="161">
        <f>'Transcript table'!A79</f>
        <v>72</v>
      </c>
      <c r="L78" s="161" t="str">
        <f>'Transcript table'!C79</f>
        <v>NOP10</v>
      </c>
      <c r="M78" s="158" t="e">
        <f ca="1">LOG('All expressed genes'!G74,2)</f>
        <v>#DIV/0!</v>
      </c>
      <c r="N78" s="159" t="e">
        <f ca="1">IF(ISNUMBER('All expressed genes'!H74),'All expressed genes'!H74,NA())</f>
        <v>#N/A</v>
      </c>
      <c r="O78" s="160" t="str">
        <f>'All expressed genes'!J74</f>
        <v>C</v>
      </c>
      <c r="IS78" s="2" t="e">
        <f>#REF!</f>
        <v>#REF!</v>
      </c>
      <c r="IT78" s="2" t="e">
        <f>#REF!</f>
        <v>#REF!</v>
      </c>
      <c r="IU78" s="1" t="str">
        <f t="shared" ca="1" si="2"/>
        <v/>
      </c>
      <c r="IV78" s="9" t="str">
        <f t="shared" ca="1" si="3"/>
        <v/>
      </c>
    </row>
    <row r="79" spans="11:256" ht="15" customHeight="1" x14ac:dyDescent="0.2">
      <c r="K79" s="161">
        <f>'Transcript table'!A80</f>
        <v>73</v>
      </c>
      <c r="L79" s="161" t="str">
        <f>'Transcript table'!C80</f>
        <v>PUS1</v>
      </c>
      <c r="M79" s="158" t="e">
        <f ca="1">LOG('All expressed genes'!G75,2)</f>
        <v>#DIV/0!</v>
      </c>
      <c r="N79" s="159" t="e">
        <f ca="1">IF(ISNUMBER('All expressed genes'!H75),'All expressed genes'!H75,NA())</f>
        <v>#N/A</v>
      </c>
      <c r="O79" s="160" t="str">
        <f>'All expressed genes'!J75</f>
        <v>C</v>
      </c>
      <c r="IS79" s="2" t="e">
        <f>#REF!</f>
        <v>#REF!</v>
      </c>
      <c r="IT79" s="2" t="e">
        <f>#REF!</f>
        <v>#REF!</v>
      </c>
      <c r="IU79" s="1" t="str">
        <f t="shared" ca="1" si="2"/>
        <v/>
      </c>
      <c r="IV79" s="9" t="str">
        <f t="shared" ca="1" si="3"/>
        <v/>
      </c>
    </row>
    <row r="80" spans="11:256" ht="15" customHeight="1" x14ac:dyDescent="0.2">
      <c r="K80" s="161">
        <f>'Transcript table'!A81</f>
        <v>74</v>
      </c>
      <c r="L80" s="161" t="str">
        <f>'Transcript table'!C81</f>
        <v>PUS3</v>
      </c>
      <c r="M80" s="158" t="e">
        <f ca="1">LOG('All expressed genes'!G76,2)</f>
        <v>#DIV/0!</v>
      </c>
      <c r="N80" s="159" t="e">
        <f ca="1">IF(ISNUMBER('All expressed genes'!H76),'All expressed genes'!H76,NA())</f>
        <v>#N/A</v>
      </c>
      <c r="O80" s="160" t="str">
        <f>'All expressed genes'!J76</f>
        <v>C</v>
      </c>
      <c r="IS80" s="2" t="e">
        <f>#REF!</f>
        <v>#REF!</v>
      </c>
      <c r="IT80" s="2" t="e">
        <f>#REF!</f>
        <v>#REF!</v>
      </c>
      <c r="IU80" s="1" t="str">
        <f t="shared" ca="1" si="2"/>
        <v/>
      </c>
      <c r="IV80" s="9" t="str">
        <f t="shared" ca="1" si="3"/>
        <v/>
      </c>
    </row>
    <row r="81" spans="11:256" ht="15" customHeight="1" x14ac:dyDescent="0.2">
      <c r="K81" s="161">
        <f>'Transcript table'!A82</f>
        <v>75</v>
      </c>
      <c r="L81" s="161" t="str">
        <f>'Transcript table'!C82</f>
        <v>PUS7</v>
      </c>
      <c r="M81" s="158" t="e">
        <f ca="1">LOG('All expressed genes'!G77,2)</f>
        <v>#DIV/0!</v>
      </c>
      <c r="N81" s="159" t="e">
        <f ca="1">IF(ISNUMBER('All expressed genes'!H77),'All expressed genes'!H77,NA())</f>
        <v>#N/A</v>
      </c>
      <c r="O81" s="160" t="str">
        <f>'All expressed genes'!J77</f>
        <v>C</v>
      </c>
      <c r="IS81" s="2" t="e">
        <f>#REF!</f>
        <v>#REF!</v>
      </c>
      <c r="IT81" s="2" t="e">
        <f>#REF!</f>
        <v>#REF!</v>
      </c>
      <c r="IU81" s="1" t="str">
        <f t="shared" ca="1" si="2"/>
        <v/>
      </c>
      <c r="IV81" s="9" t="str">
        <f t="shared" ca="1" si="3"/>
        <v/>
      </c>
    </row>
    <row r="82" spans="11:256" ht="15" customHeight="1" x14ac:dyDescent="0.2">
      <c r="K82" s="161">
        <f>'Transcript table'!A83</f>
        <v>76</v>
      </c>
      <c r="L82" s="161" t="str">
        <f>'Transcript table'!C83</f>
        <v>TRUB1</v>
      </c>
      <c r="M82" s="158" t="e">
        <f ca="1">LOG('All expressed genes'!G78,2)</f>
        <v>#DIV/0!</v>
      </c>
      <c r="N82" s="159" t="e">
        <f ca="1">IF(ISNUMBER('All expressed genes'!H78),'All expressed genes'!H78,NA())</f>
        <v>#N/A</v>
      </c>
      <c r="O82" s="160" t="str">
        <f>'All expressed genes'!J78</f>
        <v>C</v>
      </c>
      <c r="IS82" s="2" t="e">
        <f>#REF!</f>
        <v>#REF!</v>
      </c>
      <c r="IT82" s="2" t="e">
        <f>#REF!</f>
        <v>#REF!</v>
      </c>
      <c r="IU82" s="1" t="str">
        <f t="shared" ca="1" si="2"/>
        <v/>
      </c>
      <c r="IV82" s="9" t="str">
        <f t="shared" ca="1" si="3"/>
        <v/>
      </c>
    </row>
    <row r="83" spans="11:256" ht="15" customHeight="1" x14ac:dyDescent="0.2">
      <c r="K83" s="161">
        <f>'Transcript table'!A84</f>
        <v>77</v>
      </c>
      <c r="L83" s="161" t="str">
        <f>'Transcript table'!C84</f>
        <v>PUS10</v>
      </c>
      <c r="M83" s="158" t="e">
        <f ca="1">LOG('All expressed genes'!G79,2)</f>
        <v>#DIV/0!</v>
      </c>
      <c r="N83" s="159" t="e">
        <f ca="1">IF(ISNUMBER('All expressed genes'!H79),'All expressed genes'!H79,NA())</f>
        <v>#N/A</v>
      </c>
      <c r="O83" s="160" t="str">
        <f>'All expressed genes'!J79</f>
        <v>C</v>
      </c>
      <c r="IS83" s="2" t="e">
        <f>#REF!</f>
        <v>#REF!</v>
      </c>
      <c r="IT83" s="2" t="e">
        <f>#REF!</f>
        <v>#REF!</v>
      </c>
      <c r="IU83" s="1" t="str">
        <f t="shared" ca="1" si="2"/>
        <v/>
      </c>
      <c r="IV83" s="9" t="str">
        <f t="shared" ca="1" si="3"/>
        <v/>
      </c>
    </row>
    <row r="84" spans="11:256" ht="15" customHeight="1" x14ac:dyDescent="0.2">
      <c r="K84" s="161">
        <f>'Transcript table'!A85</f>
        <v>78</v>
      </c>
      <c r="L84" s="161" t="str">
        <f>'Transcript table'!C85</f>
        <v>PUS7L</v>
      </c>
      <c r="M84" s="158" t="e">
        <f ca="1">LOG('All expressed genes'!G80,2)</f>
        <v>#DIV/0!</v>
      </c>
      <c r="N84" s="159" t="e">
        <f ca="1">IF(ISNUMBER('All expressed genes'!H80),'All expressed genes'!H80,NA())</f>
        <v>#N/A</v>
      </c>
      <c r="O84" s="160" t="str">
        <f>'All expressed genes'!J80</f>
        <v>C</v>
      </c>
      <c r="IS84" s="2" t="e">
        <f>#REF!</f>
        <v>#REF!</v>
      </c>
      <c r="IT84" s="2" t="e">
        <f>#REF!</f>
        <v>#REF!</v>
      </c>
      <c r="IU84" s="1" t="str">
        <f t="shared" ca="1" si="2"/>
        <v/>
      </c>
      <c r="IV84" s="9" t="str">
        <f t="shared" ca="1" si="3"/>
        <v/>
      </c>
    </row>
    <row r="85" spans="11:256" ht="15" customHeight="1" x14ac:dyDescent="0.2">
      <c r="K85" s="161">
        <f>'Transcript table'!A86</f>
        <v>79</v>
      </c>
      <c r="L85" s="161" t="str">
        <f>'Transcript table'!C86</f>
        <v>PUSL1</v>
      </c>
      <c r="M85" s="158" t="e">
        <f ca="1">LOG('All expressed genes'!G81,2)</f>
        <v>#DIV/0!</v>
      </c>
      <c r="N85" s="159" t="e">
        <f ca="1">IF(ISNUMBER('All expressed genes'!H81),'All expressed genes'!H81,NA())</f>
        <v>#N/A</v>
      </c>
      <c r="O85" s="160" t="str">
        <f>'All expressed genes'!J81</f>
        <v>C</v>
      </c>
      <c r="IS85" s="2" t="e">
        <f>#REF!</f>
        <v>#REF!</v>
      </c>
      <c r="IT85" s="2" t="e">
        <f>#REF!</f>
        <v>#REF!</v>
      </c>
      <c r="IU85" s="1" t="str">
        <f t="shared" ca="1" si="2"/>
        <v/>
      </c>
      <c r="IV85" s="9" t="str">
        <f t="shared" ca="1" si="3"/>
        <v/>
      </c>
    </row>
    <row r="86" spans="11:256" ht="15" customHeight="1" x14ac:dyDescent="0.2">
      <c r="K86" s="161">
        <f>'Transcript table'!A87</f>
        <v>80</v>
      </c>
      <c r="L86" s="161" t="str">
        <f>'Transcript table'!C87</f>
        <v>RPUSD1</v>
      </c>
      <c r="M86" s="158" t="e">
        <f ca="1">LOG('All expressed genes'!G82,2)</f>
        <v>#DIV/0!</v>
      </c>
      <c r="N86" s="159" t="e">
        <f ca="1">IF(ISNUMBER('All expressed genes'!H82),'All expressed genes'!H82,NA())</f>
        <v>#N/A</v>
      </c>
      <c r="O86" s="160" t="str">
        <f>'All expressed genes'!J82</f>
        <v>C</v>
      </c>
      <c r="IS86" s="2" t="e">
        <f>#REF!</f>
        <v>#REF!</v>
      </c>
      <c r="IT86" s="2" t="e">
        <f>#REF!</f>
        <v>#REF!</v>
      </c>
      <c r="IU86" s="1" t="str">
        <f t="shared" ca="1" si="2"/>
        <v/>
      </c>
      <c r="IV86" s="9" t="str">
        <f t="shared" ca="1" si="3"/>
        <v/>
      </c>
    </row>
    <row r="87" spans="11:256" ht="15" customHeight="1" x14ac:dyDescent="0.2">
      <c r="K87" s="161">
        <f>'Transcript table'!A88</f>
        <v>81</v>
      </c>
      <c r="L87" s="161" t="str">
        <f>'Transcript table'!C88</f>
        <v>RPUSD2</v>
      </c>
      <c r="M87" s="158" t="e">
        <f ca="1">LOG('All expressed genes'!G83,2)</f>
        <v>#DIV/0!</v>
      </c>
      <c r="N87" s="159" t="e">
        <f ca="1">IF(ISNUMBER('All expressed genes'!H83),'All expressed genes'!H83,NA())</f>
        <v>#N/A</v>
      </c>
      <c r="O87" s="160" t="str">
        <f>'All expressed genes'!J83</f>
        <v>C</v>
      </c>
      <c r="IS87" s="2" t="e">
        <f>#REF!</f>
        <v>#REF!</v>
      </c>
      <c r="IT87" s="2" t="e">
        <f>#REF!</f>
        <v>#REF!</v>
      </c>
      <c r="IU87" s="1" t="str">
        <f t="shared" ca="1" si="2"/>
        <v/>
      </c>
      <c r="IV87" s="9" t="str">
        <f t="shared" ca="1" si="3"/>
        <v/>
      </c>
    </row>
    <row r="88" spans="11:256" ht="15" customHeight="1" x14ac:dyDescent="0.2">
      <c r="K88" s="161">
        <f>'Transcript table'!A89</f>
        <v>82</v>
      </c>
      <c r="L88" s="161" t="str">
        <f>'Transcript table'!C89</f>
        <v>RPUSD3</v>
      </c>
      <c r="M88" s="158" t="e">
        <f ca="1">LOG('All expressed genes'!G84,2)</f>
        <v>#DIV/0!</v>
      </c>
      <c r="N88" s="159" t="e">
        <f ca="1">IF(ISNUMBER('All expressed genes'!H84),'All expressed genes'!H84,NA())</f>
        <v>#N/A</v>
      </c>
      <c r="O88" s="160" t="str">
        <f>'All expressed genes'!J84</f>
        <v>C</v>
      </c>
      <c r="IS88" s="2" t="e">
        <f>#REF!</f>
        <v>#REF!</v>
      </c>
      <c r="IT88" s="2" t="e">
        <f>#REF!</f>
        <v>#REF!</v>
      </c>
      <c r="IU88" s="1" t="str">
        <f t="shared" ca="1" si="2"/>
        <v/>
      </c>
      <c r="IV88" s="9" t="str">
        <f t="shared" ca="1" si="3"/>
        <v/>
      </c>
    </row>
    <row r="89" spans="11:256" ht="15" customHeight="1" x14ac:dyDescent="0.2">
      <c r="K89" s="161">
        <f>'Transcript table'!A90</f>
        <v>83</v>
      </c>
      <c r="L89" s="161" t="str">
        <f>'Transcript table'!C90</f>
        <v>RPUSD4</v>
      </c>
      <c r="M89" s="158" t="e">
        <f ca="1">LOG('All expressed genes'!G85,2)</f>
        <v>#DIV/0!</v>
      </c>
      <c r="N89" s="159" t="e">
        <f ca="1">IF(ISNUMBER('All expressed genes'!H85),'All expressed genes'!H85,NA())</f>
        <v>#N/A</v>
      </c>
      <c r="O89" s="160" t="str">
        <f>'All expressed genes'!J85</f>
        <v>C</v>
      </c>
      <c r="IS89" s="2" t="e">
        <f>#REF!</f>
        <v>#REF!</v>
      </c>
      <c r="IT89" s="2" t="e">
        <f>#REF!</f>
        <v>#REF!</v>
      </c>
      <c r="IU89" s="1" t="str">
        <f t="shared" ca="1" si="2"/>
        <v/>
      </c>
      <c r="IV89" s="9" t="str">
        <f t="shared" ca="1" si="3"/>
        <v/>
      </c>
    </row>
    <row r="90" spans="11:256" ht="15" customHeight="1" x14ac:dyDescent="0.2">
      <c r="K90" s="161">
        <f>'Transcript table'!A91</f>
        <v>84</v>
      </c>
      <c r="L90" s="161" t="str">
        <f>'Transcript table'!C91</f>
        <v>TRUB2</v>
      </c>
      <c r="M90" s="158" t="e">
        <f ca="1">LOG('All expressed genes'!G86,2)</f>
        <v>#DIV/0!</v>
      </c>
      <c r="N90" s="159" t="e">
        <f ca="1">IF(ISNUMBER('All expressed genes'!H86),'All expressed genes'!H86,NA())</f>
        <v>#N/A</v>
      </c>
      <c r="O90" s="160" t="str">
        <f>'All expressed genes'!J86</f>
        <v>C</v>
      </c>
      <c r="IS90" s="2" t="e">
        <f>#REF!</f>
        <v>#REF!</v>
      </c>
      <c r="IT90" s="2" t="e">
        <f>#REF!</f>
        <v>#REF!</v>
      </c>
      <c r="IU90" s="1" t="str">
        <f t="shared" ca="1" si="2"/>
        <v/>
      </c>
      <c r="IV90" s="9" t="str">
        <f t="shared" ca="1" si="3"/>
        <v/>
      </c>
    </row>
    <row r="91" spans="11:256" ht="15" customHeight="1" x14ac:dyDescent="0.2">
      <c r="K91" s="161">
        <f>'Transcript table'!A92</f>
        <v>85</v>
      </c>
      <c r="L91" s="161" t="str">
        <f>'Transcript table'!C92</f>
        <v>RBM15</v>
      </c>
      <c r="M91" s="158" t="e">
        <f ca="1">LOG('All expressed genes'!G87,2)</f>
        <v>#DIV/0!</v>
      </c>
      <c r="N91" s="159" t="e">
        <f ca="1">IF(ISNUMBER('All expressed genes'!H87),'All expressed genes'!H87,NA())</f>
        <v>#N/A</v>
      </c>
      <c r="O91" s="160" t="str">
        <f>'All expressed genes'!J87</f>
        <v>C</v>
      </c>
      <c r="IS91" s="2" t="e">
        <f>#REF!</f>
        <v>#REF!</v>
      </c>
      <c r="IT91" s="2" t="e">
        <f>#REF!</f>
        <v>#REF!</v>
      </c>
      <c r="IU91" s="1" t="str">
        <f t="shared" ca="1" si="2"/>
        <v/>
      </c>
      <c r="IV91" s="9" t="str">
        <f t="shared" ca="1" si="3"/>
        <v/>
      </c>
    </row>
    <row r="92" spans="11:256" ht="15" customHeight="1" x14ac:dyDescent="0.2">
      <c r="K92" s="161">
        <f>'Transcript table'!A93</f>
        <v>86</v>
      </c>
      <c r="L92" s="161" t="str">
        <f>'Transcript table'!C93</f>
        <v>RBM15B</v>
      </c>
      <c r="M92" s="158" t="e">
        <f ca="1">LOG('All expressed genes'!G88,2)</f>
        <v>#DIV/0!</v>
      </c>
      <c r="N92" s="159" t="e">
        <f ca="1">IF(ISNUMBER('All expressed genes'!H88),'All expressed genes'!H88,NA())</f>
        <v>#N/A</v>
      </c>
      <c r="O92" s="160" t="str">
        <f>'All expressed genes'!J88</f>
        <v>C</v>
      </c>
      <c r="IS92" s="2" t="e">
        <f>#REF!</f>
        <v>#REF!</v>
      </c>
      <c r="IT92" s="2" t="e">
        <f>#REF!</f>
        <v>#REF!</v>
      </c>
      <c r="IU92" s="1" t="str">
        <f t="shared" ca="1" si="2"/>
        <v/>
      </c>
      <c r="IV92" s="9" t="str">
        <f t="shared" ca="1" si="3"/>
        <v/>
      </c>
    </row>
    <row r="93" spans="11:256" ht="15" customHeight="1" x14ac:dyDescent="0.2">
      <c r="K93" s="161">
        <f>'Transcript table'!A94</f>
        <v>87</v>
      </c>
      <c r="L93" s="161" t="str">
        <f>'Transcript table'!C94</f>
        <v>SRSF2</v>
      </c>
      <c r="M93" s="158" t="e">
        <f ca="1">LOG('All expressed genes'!G89,2)</f>
        <v>#DIV/0!</v>
      </c>
      <c r="N93" s="159" t="e">
        <f ca="1">IF(ISNUMBER('All expressed genes'!H89),'All expressed genes'!H89,NA())</f>
        <v>#N/A</v>
      </c>
      <c r="O93" s="160" t="str">
        <f>'All expressed genes'!J89</f>
        <v>C</v>
      </c>
      <c r="IS93" s="2" t="e">
        <f>#REF!</f>
        <v>#REF!</v>
      </c>
      <c r="IT93" s="2" t="e">
        <f>#REF!</f>
        <v>#REF!</v>
      </c>
      <c r="IU93" s="1" t="str">
        <f t="shared" ca="1" si="2"/>
        <v/>
      </c>
      <c r="IV93" s="9" t="str">
        <f t="shared" ca="1" si="3"/>
        <v/>
      </c>
    </row>
    <row r="94" spans="11:256" ht="15" customHeight="1" x14ac:dyDescent="0.2">
      <c r="K94" s="161">
        <f>'Transcript table'!A95</f>
        <v>88</v>
      </c>
      <c r="L94" s="161" t="str">
        <f>'Transcript table'!C95</f>
        <v>EIF3A</v>
      </c>
      <c r="M94" s="158" t="e">
        <f ca="1">LOG('All expressed genes'!G90,2)</f>
        <v>#DIV/0!</v>
      </c>
      <c r="N94" s="159" t="e">
        <f ca="1">IF(ISNUMBER('All expressed genes'!H90),'All expressed genes'!H90,NA())</f>
        <v>#N/A</v>
      </c>
      <c r="O94" s="160" t="str">
        <f>'All expressed genes'!J90</f>
        <v>C</v>
      </c>
      <c r="IS94" s="2" t="e">
        <f>#REF!</f>
        <v>#REF!</v>
      </c>
      <c r="IT94" s="2" t="e">
        <f>#REF!</f>
        <v>#REF!</v>
      </c>
      <c r="IU94" s="1" t="str">
        <f t="shared" ca="1" si="2"/>
        <v/>
      </c>
      <c r="IV94" s="9" t="str">
        <f t="shared" ca="1" si="3"/>
        <v/>
      </c>
    </row>
    <row r="95" spans="11:256" x14ac:dyDescent="0.2">
      <c r="K95" s="161">
        <f>'Transcript table'!A96</f>
        <v>89</v>
      </c>
      <c r="L95" s="161" t="str">
        <f>'Transcript table'!C96</f>
        <v>EIF3B</v>
      </c>
      <c r="M95" s="158" t="e">
        <f ca="1">LOG('All expressed genes'!G91,2)</f>
        <v>#DIV/0!</v>
      </c>
      <c r="N95" s="159" t="e">
        <f ca="1">IF(ISNUMBER('All expressed genes'!H91),'All expressed genes'!H91,NA())</f>
        <v>#N/A</v>
      </c>
      <c r="O95" s="160" t="str">
        <f>'All expressed genes'!J91</f>
        <v>C</v>
      </c>
    </row>
    <row r="96" spans="11:256" x14ac:dyDescent="0.2">
      <c r="K96" s="161">
        <f>'Transcript table'!A97</f>
        <v>90</v>
      </c>
      <c r="L96" s="161" t="str">
        <f>'Transcript table'!C97</f>
        <v>GAPDH</v>
      </c>
      <c r="M96" s="158" t="e">
        <f ca="1">LOG('All expressed genes'!G92,2)</f>
        <v>#DIV/0!</v>
      </c>
      <c r="N96" s="159" t="e">
        <f ca="1">IF(ISNUMBER('All expressed genes'!H92),'All expressed genes'!H92,NA())</f>
        <v>#N/A</v>
      </c>
      <c r="O96" s="160" t="str">
        <f>'All expressed genes'!J92</f>
        <v>C</v>
      </c>
    </row>
    <row r="97" spans="11:12" x14ac:dyDescent="0.2">
      <c r="K97" s="161"/>
      <c r="L97" s="161"/>
    </row>
    <row r="98" spans="11:12" x14ac:dyDescent="0.2"/>
    <row r="99" spans="11:12" x14ac:dyDescent="0.2"/>
    <row r="100" spans="11:12" x14ac:dyDescent="0.2"/>
    <row r="101" spans="11:12" x14ac:dyDescent="0.2"/>
    <row r="102" spans="11:12" x14ac:dyDescent="0.2"/>
    <row r="103" spans="11:12" x14ac:dyDescent="0.2"/>
    <row r="104" spans="11:12" x14ac:dyDescent="0.2"/>
  </sheetData>
  <mergeCells count="8">
    <mergeCell ref="IU5:IV5"/>
    <mergeCell ref="A1:C1"/>
    <mergeCell ref="F1:H1"/>
    <mergeCell ref="A2:I2"/>
    <mergeCell ref="A3:I3"/>
    <mergeCell ref="A4:I4"/>
    <mergeCell ref="M5:O5"/>
    <mergeCell ref="A5:I5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2006-09-13T11:21:51Z</dcterms:created>
  <dcterms:modified xsi:type="dcterms:W3CDTF">2017-05-23T07:39:42Z</dcterms:modified>
</cp:coreProperties>
</file>